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080" windowHeight="12150" activeTab="3"/>
  </bookViews>
  <sheets>
    <sheet name="Input data" sheetId="1" r:id="rId1"/>
    <sheet name="Regular cash flow" sheetId="2" r:id="rId2"/>
    <sheet name="Pessimistic cash flow" sheetId="3" r:id="rId3"/>
    <sheet name="Regular cash flow with actuals" sheetId="4" r:id="rId4"/>
  </sheets>
  <definedNames>
    <definedName name="solver_adj" localSheetId="0" hidden="1">'Regular cash flow'!$I$9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'Regular cash flow'!$N$40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100</definedName>
  </definedNames>
  <calcPr fullCalcOnLoad="1"/>
</workbook>
</file>

<file path=xl/sharedStrings.xml><?xml version="1.0" encoding="utf-8"?>
<sst xmlns="http://schemas.openxmlformats.org/spreadsheetml/2006/main" count="202" uniqueCount="74">
  <si>
    <t>BUSINESS STARTUP CASH FLOW TEMPLATE</t>
  </si>
  <si>
    <t>INSTRUCTIONS</t>
  </si>
  <si>
    <t>Enter information and figures in cells which are coloured blue.</t>
  </si>
  <si>
    <t>Once you have completed entering information and figures, move to the next 3 sheets:</t>
  </si>
  <si>
    <t>- 'Regular cash flow' shows your cash flow based on the figures you entered</t>
  </si>
  <si>
    <t>- 'Pessimistic cash flow' reduces your sales projections by 20% (or the figure you choose)</t>
  </si>
  <si>
    <t>- 'Regular cash flow with actuals' allows you to enter 'actual' figures from your business for comparison purposes</t>
  </si>
  <si>
    <t>If you wish, you can alter and amend this template to suit the particular requirements of your business.</t>
  </si>
  <si>
    <t>BUSINESS NAME</t>
  </si>
  <si>
    <t>Business name</t>
  </si>
  <si>
    <t>First month</t>
  </si>
  <si>
    <t>Total for</t>
  </si>
  <si>
    <t>In or starting from</t>
  </si>
  <si>
    <t>(month 0)</t>
  </si>
  <si>
    <t>first 6 months</t>
  </si>
  <si>
    <t>second 6 months</t>
  </si>
  <si>
    <t>month number</t>
  </si>
  <si>
    <t>INCOME</t>
  </si>
  <si>
    <t>My Own Available Capital</t>
  </si>
  <si>
    <t>Remortgage Loan</t>
  </si>
  <si>
    <t>Grant Income</t>
  </si>
  <si>
    <t>Income from Sales</t>
  </si>
  <si>
    <t>Start-up Loan (eg 50/50 Finance)</t>
  </si>
  <si>
    <t>EXPENDITURE</t>
  </si>
  <si>
    <t>Personal Drawings</t>
  </si>
  <si>
    <t>Start-up Costs</t>
  </si>
  <si>
    <t>Other Capital Expenditure</t>
  </si>
  <si>
    <t>.</t>
  </si>
  <si>
    <t>Running Costs</t>
  </si>
  <si>
    <t>Transactional Bank Charges</t>
  </si>
  <si>
    <t>Rent on Premises</t>
  </si>
  <si>
    <t>Rates on Premises</t>
  </si>
  <si>
    <t>Gas/Electricity Usage</t>
  </si>
  <si>
    <t>Telephone Charges</t>
  </si>
  <si>
    <t>Wages (for others, not yourself)</t>
  </si>
  <si>
    <t>Advertising and Promotion</t>
  </si>
  <si>
    <t>Fuel Costs &amp; Vehicle Road Tax</t>
  </si>
  <si>
    <t>Despatch Costs</t>
  </si>
  <si>
    <t>Professional Fees</t>
  </si>
  <si>
    <t>Other (including stationery)</t>
  </si>
  <si>
    <t>HP/Leasing</t>
  </si>
  <si>
    <t>HP/Leasing Downpayment</t>
  </si>
  <si>
    <t>Financing Assets</t>
  </si>
  <si>
    <t>Business Protection Costs</t>
  </si>
  <si>
    <t>Percent of sales</t>
  </si>
  <si>
    <t>Material Costs as % of sales</t>
  </si>
  <si>
    <t>PESSIMISTIC MODEL</t>
  </si>
  <si>
    <t>Percent</t>
  </si>
  <si>
    <t xml:space="preserve">Reduce Sales by </t>
  </si>
  <si>
    <t>Month 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</si>
  <si>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</si>
  <si>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</si>
  <si>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</si>
  <si>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</si>
  <si>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</si>
  <si>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</si>
  <si>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</si>
  <si>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</si>
  <si>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</si>
  <si>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</si>
  <si>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</si>
  <si>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</si>
  <si>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</si>
  <si>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Remortgage Loan (if appropriate)</t>
  </si>
  <si>
    <t>Total Income</t>
  </si>
  <si>
    <t>Material Costs</t>
  </si>
  <si>
    <t>Start-up Loan Costs</t>
  </si>
  <si>
    <t>Total Expenditure</t>
  </si>
  <si>
    <t>Monthly Net Income/Expenditure</t>
  </si>
  <si>
    <t>Cumulative Monthly Cashflow Position</t>
  </si>
  <si>
    <t>Equivalent to bank balance (note: if negative working capital finance will be required)</t>
  </si>
  <si>
    <t>PESSIMISTIC MODEL (SALES REDUCED)</t>
  </si>
  <si>
    <t>Equivalent to bank balance (NB if negative working capital finance will be required)</t>
  </si>
  <si>
    <t>Actual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</si>
</sst>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33" borderId="0" xfId="0" applyNumberFormat="1" applyFill="1" applyAlignment="1">
      <alignment/>
    </xf>
    <xf numFmtId="3" fontId="2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33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9" fontId="2" fillId="0" borderId="0" xfId="57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37.57421875" style="2" customWidth="1"/>
    <col min="2" max="5" width="20.7109375" style="2" customWidth="1"/>
    <col min="6" max="10" width="9.140625" style="2" customWidth="1"/>
    <col min="11" max="11" width="10.140625" style="2" customWidth="1"/>
    <col min="12" max="12" width="11.00390625" style="2" customWidth="1"/>
    <col min="13" max="16384" width="9.140625" style="2" customWidth="1"/>
  </cols>
  <sheetData>
    <row r="1" ht="12.75">
      <c r="A1" s="1" t="s">
        <v>0</v>
      </c>
    </row>
    <row r="3" ht="12.75">
      <c r="A3" s="3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2" t="s">
        <v>7</v>
      </c>
    </row>
    <row r="12" spans="1:2" ht="12.75">
      <c r="A12" s="1" t="s">
        <v>8</v>
      </c>
      <c r="B12" s="5" t="s">
        <v>9</v>
      </c>
    </row>
    <row r="13" ht="12.75">
      <c r="A13" s="6"/>
    </row>
    <row r="14" spans="1:5" ht="12.75">
      <c r="A14" s="6"/>
      <c r="B14" s="7" t="s">
        <v>10</v>
      </c>
      <c r="C14" s="7" t="s">
        <v>11</v>
      </c>
      <c r="D14" s="7" t="s">
        <v>11</v>
      </c>
      <c r="E14" s="7" t="s">
        <v>12</v>
      </c>
    </row>
    <row r="15" spans="1:5" ht="12.75">
      <c r="A15" s="6"/>
      <c r="B15" s="8" t="s">
        <v>13</v>
      </c>
      <c r="C15" s="8" t="s">
        <v>14</v>
      </c>
      <c r="D15" s="8" t="s">
        <v>15</v>
      </c>
      <c r="E15" s="8" t="s">
        <v>16</v>
      </c>
    </row>
    <row r="16" spans="1:5" ht="12.75">
      <c r="A16" s="6"/>
      <c r="E16" s="1"/>
    </row>
    <row r="17" spans="1:5" ht="12.75">
      <c r="A17" s="1" t="s">
        <v>17</v>
      </c>
      <c r="B17" s="1"/>
      <c r="C17" s="1"/>
      <c r="D17" s="1"/>
      <c r="E17" s="1"/>
    </row>
    <row r="18" spans="1:5" ht="12.75">
      <c r="A18" s="2" t="s">
        <v>18</v>
      </c>
      <c r="B18" s="6">
        <v>0</v>
      </c>
      <c r="C18" s="9"/>
      <c r="D18" s="10"/>
      <c r="E18" s="9"/>
    </row>
    <row r="19" spans="1:5" ht="12.75">
      <c r="A19" s="11" t="s">
        <v>19</v>
      </c>
      <c r="B19" s="6">
        <v>0</v>
      </c>
      <c r="C19" s="9"/>
      <c r="D19" s="10"/>
      <c r="E19" s="9"/>
    </row>
    <row r="20" spans="1:5" ht="12.75">
      <c r="A20" s="11" t="s">
        <v>20</v>
      </c>
      <c r="B20" s="6">
        <v>0</v>
      </c>
      <c r="C20" s="9"/>
      <c r="D20" s="10"/>
      <c r="E20" s="9"/>
    </row>
    <row r="21" spans="1:5" ht="12.75">
      <c r="A21" s="2" t="s">
        <v>21</v>
      </c>
      <c r="B21" s="10"/>
      <c r="C21" s="6">
        <v>0</v>
      </c>
      <c r="D21" s="6">
        <v>0</v>
      </c>
      <c r="E21" s="6">
        <v>1</v>
      </c>
    </row>
    <row r="22" spans="1:5" ht="12.75">
      <c r="A22" s="11" t="s">
        <v>22</v>
      </c>
      <c r="B22" s="6">
        <v>0</v>
      </c>
      <c r="C22" s="9"/>
      <c r="D22" s="10"/>
      <c r="E22" s="9"/>
    </row>
    <row r="23" ht="12.75">
      <c r="A23" s="1"/>
    </row>
    <row r="25" ht="12.75">
      <c r="A25" s="1" t="s">
        <v>23</v>
      </c>
    </row>
    <row r="26" spans="1:5" ht="12.75">
      <c r="A26" s="11" t="s">
        <v>24</v>
      </c>
      <c r="B26" s="10"/>
      <c r="C26" s="6">
        <v>0</v>
      </c>
      <c r="D26" s="6">
        <v>0</v>
      </c>
      <c r="E26" s="9"/>
    </row>
    <row r="27" spans="1:5" ht="12.75">
      <c r="A27" s="2" t="s">
        <v>25</v>
      </c>
      <c r="B27" s="6">
        <v>0</v>
      </c>
      <c r="C27" s="10"/>
      <c r="D27" s="10"/>
      <c r="E27" s="9"/>
    </row>
    <row r="28" spans="1:5" ht="12.75">
      <c r="A28" s="2" t="s">
        <v>26</v>
      </c>
      <c r="B28" s="10" t="s">
        <v>27</v>
      </c>
      <c r="C28" s="6">
        <v>0</v>
      </c>
      <c r="D28" s="10"/>
      <c r="E28" s="12">
        <v>1</v>
      </c>
    </row>
    <row r="29" spans="1:5" ht="12.75">
      <c r="A29" s="13" t="s">
        <v>28</v>
      </c>
      <c r="B29" s="10"/>
      <c r="C29" s="10"/>
      <c r="D29" s="10"/>
      <c r="E29" s="9"/>
    </row>
    <row r="30" spans="1:5" ht="12.75">
      <c r="A30" s="14" t="s">
        <v>29</v>
      </c>
      <c r="B30" s="15"/>
      <c r="C30" s="10"/>
      <c r="D30" s="10"/>
      <c r="E30" s="9"/>
    </row>
    <row r="31" spans="1:5" ht="12.75">
      <c r="A31" s="16" t="s">
        <v>30</v>
      </c>
      <c r="B31" s="10"/>
      <c r="C31" s="6">
        <v>0</v>
      </c>
      <c r="D31" s="6">
        <v>0</v>
      </c>
      <c r="E31" s="9"/>
    </row>
    <row r="32" spans="1:5" ht="12.75">
      <c r="A32" s="16" t="s">
        <v>31</v>
      </c>
      <c r="B32" s="10"/>
      <c r="C32" s="6">
        <v>0</v>
      </c>
      <c r="D32" s="6">
        <v>0</v>
      </c>
      <c r="E32" s="9"/>
    </row>
    <row r="33" spans="1:5" ht="12.75">
      <c r="A33" s="16" t="s">
        <v>32</v>
      </c>
      <c r="B33" s="10"/>
      <c r="C33" s="6">
        <v>0</v>
      </c>
      <c r="D33" s="6">
        <v>0</v>
      </c>
      <c r="E33" s="9"/>
    </row>
    <row r="34" spans="1:5" ht="12.75">
      <c r="A34" s="16" t="s">
        <v>33</v>
      </c>
      <c r="B34" s="10"/>
      <c r="C34" s="6">
        <v>0</v>
      </c>
      <c r="D34" s="6">
        <v>0</v>
      </c>
      <c r="E34" s="9"/>
    </row>
    <row r="35" spans="1:5" ht="12.75">
      <c r="A35" s="16" t="s">
        <v>34</v>
      </c>
      <c r="B35" s="10"/>
      <c r="C35" s="6">
        <v>0</v>
      </c>
      <c r="D35" s="6">
        <v>0</v>
      </c>
      <c r="E35" s="9"/>
    </row>
    <row r="36" spans="1:5" ht="12.75">
      <c r="A36" s="16" t="s">
        <v>35</v>
      </c>
      <c r="B36" s="10"/>
      <c r="C36" s="6">
        <v>0</v>
      </c>
      <c r="D36" s="6">
        <v>0</v>
      </c>
      <c r="E36" s="9"/>
    </row>
    <row r="37" spans="1:5" ht="12.75">
      <c r="A37" s="16" t="s">
        <v>36</v>
      </c>
      <c r="B37" s="10"/>
      <c r="C37" s="6">
        <v>0</v>
      </c>
      <c r="D37" s="6">
        <v>0</v>
      </c>
      <c r="E37" s="9"/>
    </row>
    <row r="38" spans="1:5" ht="12.75">
      <c r="A38" s="16" t="s">
        <v>37</v>
      </c>
      <c r="B38" s="10"/>
      <c r="C38" s="6">
        <v>0</v>
      </c>
      <c r="D38" s="6">
        <v>0</v>
      </c>
      <c r="E38" s="9"/>
    </row>
    <row r="39" spans="1:5" ht="12.75">
      <c r="A39" s="16" t="s">
        <v>38</v>
      </c>
      <c r="B39" s="10"/>
      <c r="C39" s="6">
        <v>0</v>
      </c>
      <c r="D39" s="6">
        <v>0</v>
      </c>
      <c r="E39" s="9"/>
    </row>
    <row r="40" spans="1:5" ht="12.75">
      <c r="A40" s="16" t="s">
        <v>39</v>
      </c>
      <c r="B40" s="10"/>
      <c r="C40" s="6">
        <v>0</v>
      </c>
      <c r="D40" s="6">
        <v>0</v>
      </c>
      <c r="E40" s="9"/>
    </row>
    <row r="41" spans="1:5" ht="12.75">
      <c r="A41" s="11" t="s">
        <v>40</v>
      </c>
      <c r="B41" s="10"/>
      <c r="C41" s="6">
        <v>0</v>
      </c>
      <c r="D41" s="6">
        <v>0</v>
      </c>
      <c r="E41" s="9"/>
    </row>
    <row r="42" spans="1:5" ht="12.75">
      <c r="A42" s="11" t="s">
        <v>41</v>
      </c>
      <c r="B42" s="6">
        <v>0</v>
      </c>
      <c r="C42" s="10"/>
      <c r="D42" s="10"/>
      <c r="E42" s="9"/>
    </row>
    <row r="43" spans="1:5" ht="12.75">
      <c r="A43" s="2" t="s">
        <v>42</v>
      </c>
      <c r="B43" s="10"/>
      <c r="C43" s="6">
        <v>0</v>
      </c>
      <c r="D43" s="6">
        <v>0</v>
      </c>
      <c r="E43" s="9"/>
    </row>
    <row r="44" spans="1:5" ht="12.75">
      <c r="A44" s="2" t="s">
        <v>43</v>
      </c>
      <c r="B44" s="10"/>
      <c r="C44" s="6">
        <v>0</v>
      </c>
      <c r="D44" s="6">
        <v>0</v>
      </c>
      <c r="E44" s="9"/>
    </row>
    <row r="46" ht="12.75">
      <c r="B46" s="8" t="s">
        <v>44</v>
      </c>
    </row>
    <row r="47" spans="1:2" ht="12.75">
      <c r="A47" s="2" t="s">
        <v>45</v>
      </c>
      <c r="B47" s="22">
        <v>0.5</v>
      </c>
    </row>
    <row r="48" ht="12.75">
      <c r="A48" s="1"/>
    </row>
    <row r="49" spans="1:2" ht="12.75">
      <c r="A49" s="1" t="s">
        <v>46</v>
      </c>
      <c r="B49" s="8" t="s">
        <v>47</v>
      </c>
    </row>
    <row r="50" spans="1:2" ht="12.75">
      <c r="A50" s="2" t="s">
        <v>48</v>
      </c>
      <c r="B50" s="22">
        <v>0.2</v>
      </c>
    </row>
    <row r="53" ht="12.75">
      <c r="A53" s="23"/>
    </row>
    <row r="54" ht="12.75">
      <c r="A54" s="23"/>
    </row>
    <row r="55" ht="12.75">
      <c r="A55" s="23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B45" sqref="B45"/>
    </sheetView>
  </sheetViews>
  <sheetFormatPr defaultColWidth="9.140625" defaultRowHeight="12.75"/>
  <cols>
    <col min="1" max="1" width="36.7109375" style="2" customWidth="1"/>
    <col min="2" max="16384" width="9.140625" style="2" customWidth="1"/>
  </cols>
  <sheetData>
    <row r="1" ht="12.75">
      <c r="A1" s="1" t="str">
        <f>'Input data'!B12&amp;" - YEAR ONE PROJECTED CASH FLOW"</f>
        <v>Business name - YEAR ONE PROJECTED CASH FLOW</v>
      </c>
    </row>
    <row r="2" ht="12.75">
      <c r="A2" s="1"/>
    </row>
    <row r="3" spans="2:15" ht="12.75">
      <c r="B3" s="17" t="s">
        <v>49</v>
      </c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17" t="s">
        <v>58</v>
      </c>
      <c r="L3" s="17" t="s">
        <v>59</v>
      </c>
      <c r="M3" s="17" t="s">
        <v>60</v>
      </c>
      <c r="N3" s="17" t="s">
        <v>61</v>
      </c>
      <c r="O3" s="17" t="s">
        <v>62</v>
      </c>
    </row>
    <row r="5" ht="12.75">
      <c r="A5" s="1" t="s">
        <v>17</v>
      </c>
    </row>
    <row r="6" spans="1:15" ht="12.75">
      <c r="A6" s="2" t="s">
        <v>18</v>
      </c>
      <c r="B6" s="2">
        <f>'Input data'!B18</f>
        <v>0</v>
      </c>
      <c r="O6" s="2">
        <f>SUM(B6:N6)</f>
        <v>0</v>
      </c>
    </row>
    <row r="7" spans="1:15" ht="12.75">
      <c r="A7" s="11" t="s">
        <v>63</v>
      </c>
      <c r="B7" s="2">
        <f>'Input data'!B19</f>
        <v>0</v>
      </c>
      <c r="O7" s="2">
        <f>SUM(B7:N7)</f>
        <v>0</v>
      </c>
    </row>
    <row r="8" spans="1:15" ht="12.75">
      <c r="A8" s="11" t="s">
        <v>20</v>
      </c>
      <c r="B8" s="2">
        <f>'Input data'!B20</f>
        <v>0</v>
      </c>
      <c r="O8" s="2">
        <f>SUM(B8:N8)</f>
        <v>0</v>
      </c>
    </row>
    <row r="9" spans="1:15" ht="12.75">
      <c r="A9" s="2" t="s">
        <v>21</v>
      </c>
      <c r="C9" s="2">
        <f>IF('Input data'!$E$21&lt;=1,'Input data'!$C$21/(7-'Input data'!$E$21),0)</f>
        <v>0</v>
      </c>
      <c r="D9" s="2">
        <f>IF('Input data'!$E$21&lt;=2,'Input data'!$C$21/(7-'Input data'!$E$21),0)</f>
        <v>0</v>
      </c>
      <c r="E9" s="2">
        <f>IF('Input data'!$E$21&lt;=3,'Input data'!$C$21/(7-'Input data'!$E$21),0)</f>
        <v>0</v>
      </c>
      <c r="F9" s="2">
        <f>IF('Input data'!$E$21&lt;=4,'Input data'!$C$21/(7-'Input data'!$E$21),0)</f>
        <v>0</v>
      </c>
      <c r="G9" s="2">
        <f>IF('Input data'!$E$21&lt;=5,'Input data'!$C$21/(7-'Input data'!$E$21),0)</f>
        <v>0</v>
      </c>
      <c r="H9" s="2">
        <f>IF('Input data'!$E$21&lt;=6,'Input data'!$C$21/(7-'Input data'!$E$21),0)</f>
        <v>0</v>
      </c>
      <c r="I9" s="2">
        <f>IF('Input data'!$E$21&lt;=7,'Input data'!$D$21/6,IF('Input data'!$E$21&lt;=7,'Input data'!$D$21/(13-'Input data'!$E$21),0))</f>
        <v>0</v>
      </c>
      <c r="J9" s="2">
        <f>IF('Input data'!$E$21&lt;=7,'Input data'!$D$21/6,IF('Input data'!$E$21&lt;=8,'Input data'!$D$21/(13-'Input data'!$E$21),0))</f>
        <v>0</v>
      </c>
      <c r="K9" s="2">
        <f>IF('Input data'!$E$21&lt;=7,'Input data'!$D$21/6,IF('Input data'!$E$21&lt;=9,'Input data'!$D$21/(13-'Input data'!$E$21),0))</f>
        <v>0</v>
      </c>
      <c r="L9" s="2">
        <f>IF('Input data'!$E$21&lt;=7,'Input data'!$D$21/6,IF('Input data'!$E$21&lt;=10,'Input data'!$D$21/(13-'Input data'!$E$21),0))</f>
        <v>0</v>
      </c>
      <c r="M9" s="2">
        <f>IF('Input data'!$E$21&lt;=7,'Input data'!$D$21/6,IF('Input data'!$E$21&lt;=11,'Input data'!$D$21/(13-'Input data'!$E$21),0))</f>
        <v>0</v>
      </c>
      <c r="N9" s="2">
        <f>IF('Input data'!$E$21&lt;=7,'Input data'!$D$21/6,IF('Input data'!$E$21&lt;=12,'Input data'!$D$21/(13-'Input data'!$E$21),0))</f>
        <v>0</v>
      </c>
      <c r="O9" s="2">
        <f>SUM(B9:N9)</f>
        <v>0</v>
      </c>
    </row>
    <row r="10" spans="1:15" ht="12.75">
      <c r="A10" s="11" t="s">
        <v>22</v>
      </c>
      <c r="B10" s="2">
        <f>'Input data'!B22</f>
        <v>0</v>
      </c>
      <c r="O10" s="2">
        <f>SUM(B10:N10)</f>
        <v>0</v>
      </c>
    </row>
    <row r="11" ht="12.75">
      <c r="A11" s="11"/>
    </row>
    <row r="12" spans="1:15" ht="12.75">
      <c r="A12" s="1" t="s">
        <v>64</v>
      </c>
      <c r="B12" s="18">
        <f aca="true" t="shared" si="0" ref="B12:N12">SUM(B6:B10)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>SUM(B12:N12)</f>
        <v>0</v>
      </c>
    </row>
    <row r="14" ht="12.75">
      <c r="A14" s="1" t="s">
        <v>23</v>
      </c>
    </row>
    <row r="15" spans="1:15" ht="12.75">
      <c r="A15" s="11" t="s">
        <v>24</v>
      </c>
      <c r="C15" s="2">
        <f>'Input data'!$C$26/6</f>
        <v>0</v>
      </c>
      <c r="D15" s="2">
        <f>'Input data'!$C$26/6</f>
        <v>0</v>
      </c>
      <c r="E15" s="2">
        <f>'Input data'!$C$26/6</f>
        <v>0</v>
      </c>
      <c r="F15" s="2">
        <f>'Input data'!$C$26/6</f>
        <v>0</v>
      </c>
      <c r="G15" s="2">
        <f>'Input data'!$C$26/6</f>
        <v>0</v>
      </c>
      <c r="H15" s="2">
        <f>'Input data'!$C$26/6</f>
        <v>0</v>
      </c>
      <c r="I15" s="2">
        <f>'Input data'!$D$26/6</f>
        <v>0</v>
      </c>
      <c r="J15" s="2">
        <f>'Input data'!$D$26/6</f>
        <v>0</v>
      </c>
      <c r="K15" s="2">
        <f>'Input data'!$D$26/6</f>
        <v>0</v>
      </c>
      <c r="L15" s="2">
        <f>'Input data'!$D$26/6</f>
        <v>0</v>
      </c>
      <c r="M15" s="2">
        <f>'Input data'!$D$26/6</f>
        <v>0</v>
      </c>
      <c r="N15" s="2">
        <f>'Input data'!$D$26/6</f>
        <v>0</v>
      </c>
      <c r="O15" s="2">
        <f aca="true" t="shared" si="1" ref="O15:O34">SUM(B15:N15)</f>
        <v>0</v>
      </c>
    </row>
    <row r="16" spans="1:15" ht="12.75">
      <c r="A16" s="2" t="s">
        <v>25</v>
      </c>
      <c r="B16" s="2">
        <f>'Input data'!B27</f>
        <v>0</v>
      </c>
      <c r="O16" s="2">
        <f t="shared" si="1"/>
        <v>0</v>
      </c>
    </row>
    <row r="17" spans="1:15" ht="12.75">
      <c r="A17" s="2" t="s">
        <v>26</v>
      </c>
      <c r="C17" s="2">
        <f>IF('Input data'!$E$28=1,'Input data'!$C$28,0)</f>
        <v>0</v>
      </c>
      <c r="D17" s="2">
        <f>IF('Input data'!$E$28=2,'Input data'!$C$28,0)</f>
        <v>0</v>
      </c>
      <c r="E17" s="2">
        <f>IF('Input data'!$E$28=3,'Input data'!$C$28,0)</f>
        <v>0</v>
      </c>
      <c r="F17" s="2">
        <f>IF('Input data'!$E$28=4,'Input data'!$C$28,0)</f>
        <v>0</v>
      </c>
      <c r="G17" s="2">
        <f>IF('Input data'!$E$28=5,'Input data'!$C$28,0)</f>
        <v>0</v>
      </c>
      <c r="H17" s="2">
        <f>IF('Input data'!$E$28=6,'Input data'!$C$28,0)</f>
        <v>0</v>
      </c>
      <c r="I17" s="2">
        <f>IF('Input data'!$E$28=7,'Input data'!$C$28,0)</f>
        <v>0</v>
      </c>
      <c r="J17" s="2">
        <f>IF('Input data'!$E$28=8,'Input data'!$C$28,0)</f>
        <v>0</v>
      </c>
      <c r="K17" s="2">
        <f>IF('Input data'!$E$28=9,'Input data'!$C$28,0)</f>
        <v>0</v>
      </c>
      <c r="L17" s="2">
        <f>IF('Input data'!$E$28=10,'Input data'!$C$28,0)</f>
        <v>0</v>
      </c>
      <c r="M17" s="2">
        <f>IF('Input data'!$E$28=11,'Input data'!$C$28,0)</f>
        <v>0</v>
      </c>
      <c r="N17" s="2">
        <f>IF('Input data'!$E$28=12,'Input data'!$C$28,0)</f>
        <v>0</v>
      </c>
      <c r="O17" s="2">
        <f t="shared" si="1"/>
        <v>0</v>
      </c>
    </row>
    <row r="18" spans="1:15" ht="12.75">
      <c r="A18" s="13" t="s">
        <v>28</v>
      </c>
      <c r="O18" s="2">
        <f t="shared" si="1"/>
        <v>0</v>
      </c>
    </row>
    <row r="19" spans="1:15" ht="12.75">
      <c r="A19" s="14" t="s">
        <v>29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f t="shared" si="1"/>
        <v>0</v>
      </c>
    </row>
    <row r="20" spans="1:15" ht="12.75">
      <c r="A20" s="16" t="s">
        <v>30</v>
      </c>
      <c r="C20" s="2">
        <f>'Input data'!$C31/6</f>
        <v>0</v>
      </c>
      <c r="D20" s="2">
        <f>'Input data'!$C31/6</f>
        <v>0</v>
      </c>
      <c r="E20" s="2">
        <f>'Input data'!$C31/6</f>
        <v>0</v>
      </c>
      <c r="F20" s="2">
        <f>'Input data'!$C31/6</f>
        <v>0</v>
      </c>
      <c r="G20" s="2">
        <f>'Input data'!$C31/6</f>
        <v>0</v>
      </c>
      <c r="H20" s="2">
        <f>'Input data'!$C31/6</f>
        <v>0</v>
      </c>
      <c r="I20" s="2">
        <f>'Input data'!$D31/6</f>
        <v>0</v>
      </c>
      <c r="J20" s="2">
        <f>'Input data'!$D31/6</f>
        <v>0</v>
      </c>
      <c r="K20" s="2">
        <f>'Input data'!$D31/6</f>
        <v>0</v>
      </c>
      <c r="L20" s="2">
        <f>'Input data'!$D31/6</f>
        <v>0</v>
      </c>
      <c r="M20" s="2">
        <f>'Input data'!$D31/6</f>
        <v>0</v>
      </c>
      <c r="N20" s="2">
        <f>'Input data'!$D31/6</f>
        <v>0</v>
      </c>
      <c r="O20" s="2">
        <f t="shared" si="1"/>
        <v>0</v>
      </c>
    </row>
    <row r="21" spans="1:15" ht="12.75">
      <c r="A21" s="16" t="s">
        <v>31</v>
      </c>
      <c r="C21" s="2">
        <f>'Input data'!$C32/6</f>
        <v>0</v>
      </c>
      <c r="D21" s="2">
        <f>'Input data'!$C32/6</f>
        <v>0</v>
      </c>
      <c r="E21" s="2">
        <f>'Input data'!$C32/6</f>
        <v>0</v>
      </c>
      <c r="F21" s="2">
        <f>'Input data'!$C32/6</f>
        <v>0</v>
      </c>
      <c r="G21" s="2">
        <f>'Input data'!$C32/6</f>
        <v>0</v>
      </c>
      <c r="H21" s="2">
        <f>'Input data'!$C32/6</f>
        <v>0</v>
      </c>
      <c r="I21" s="2">
        <f>'Input data'!$D32/6</f>
        <v>0</v>
      </c>
      <c r="J21" s="2">
        <f>'Input data'!$D32/6</f>
        <v>0</v>
      </c>
      <c r="K21" s="2">
        <f>'Input data'!$D32/6</f>
        <v>0</v>
      </c>
      <c r="L21" s="2">
        <f>'Input data'!$D32/6</f>
        <v>0</v>
      </c>
      <c r="M21" s="2">
        <f>'Input data'!$D32/6</f>
        <v>0</v>
      </c>
      <c r="N21" s="2">
        <f>'Input data'!$D32/6</f>
        <v>0</v>
      </c>
      <c r="O21" s="2">
        <f t="shared" si="1"/>
        <v>0</v>
      </c>
    </row>
    <row r="22" spans="1:15" ht="12.75">
      <c r="A22" s="16" t="s">
        <v>32</v>
      </c>
      <c r="C22" s="2">
        <f>'Input data'!$C33/6</f>
        <v>0</v>
      </c>
      <c r="D22" s="2">
        <f>'Input data'!$C33/6</f>
        <v>0</v>
      </c>
      <c r="E22" s="2">
        <f>'Input data'!$C33/6</f>
        <v>0</v>
      </c>
      <c r="F22" s="2">
        <f>'Input data'!$C33/6</f>
        <v>0</v>
      </c>
      <c r="G22" s="2">
        <f>'Input data'!$C33/6</f>
        <v>0</v>
      </c>
      <c r="H22" s="2">
        <f>'Input data'!$C33/6</f>
        <v>0</v>
      </c>
      <c r="I22" s="2">
        <f>'Input data'!$D33/6</f>
        <v>0</v>
      </c>
      <c r="J22" s="2">
        <f>'Input data'!$D33/6</f>
        <v>0</v>
      </c>
      <c r="K22" s="2">
        <f>'Input data'!$D33/6</f>
        <v>0</v>
      </c>
      <c r="L22" s="2">
        <f>'Input data'!$D33/6</f>
        <v>0</v>
      </c>
      <c r="M22" s="2">
        <f>'Input data'!$D33/6</f>
        <v>0</v>
      </c>
      <c r="N22" s="2">
        <f>'Input data'!$D33/6</f>
        <v>0</v>
      </c>
      <c r="O22" s="2">
        <f t="shared" si="1"/>
        <v>0</v>
      </c>
    </row>
    <row r="23" spans="1:15" ht="12.75">
      <c r="A23" s="16" t="s">
        <v>33</v>
      </c>
      <c r="C23" s="2">
        <f>'Input data'!$C34/6</f>
        <v>0</v>
      </c>
      <c r="D23" s="2">
        <f>'Input data'!$C34/6</f>
        <v>0</v>
      </c>
      <c r="E23" s="2">
        <f>'Input data'!$C34/6</f>
        <v>0</v>
      </c>
      <c r="F23" s="2">
        <f>'Input data'!$C34/6</f>
        <v>0</v>
      </c>
      <c r="G23" s="2">
        <f>'Input data'!$C34/6</f>
        <v>0</v>
      </c>
      <c r="H23" s="2">
        <f>'Input data'!$C34/6</f>
        <v>0</v>
      </c>
      <c r="I23" s="2">
        <f>'Input data'!$D34/6</f>
        <v>0</v>
      </c>
      <c r="J23" s="2">
        <f>'Input data'!$D34/6</f>
        <v>0</v>
      </c>
      <c r="K23" s="2">
        <f>'Input data'!$D34/6</f>
        <v>0</v>
      </c>
      <c r="L23" s="2">
        <f>'Input data'!$D34/6</f>
        <v>0</v>
      </c>
      <c r="M23" s="2">
        <f>'Input data'!$D34/6</f>
        <v>0</v>
      </c>
      <c r="N23" s="2">
        <f>'Input data'!$D34/6</f>
        <v>0</v>
      </c>
      <c r="O23" s="2">
        <f t="shared" si="1"/>
        <v>0</v>
      </c>
    </row>
    <row r="24" spans="1:15" ht="12.75">
      <c r="A24" s="16" t="s">
        <v>34</v>
      </c>
      <c r="C24" s="2">
        <f>'Input data'!$C35/6</f>
        <v>0</v>
      </c>
      <c r="D24" s="2">
        <f>'Input data'!$C35/6</f>
        <v>0</v>
      </c>
      <c r="E24" s="2">
        <f>'Input data'!$C35/6</f>
        <v>0</v>
      </c>
      <c r="F24" s="2">
        <f>'Input data'!$C35/6</f>
        <v>0</v>
      </c>
      <c r="G24" s="2">
        <f>'Input data'!$C35/6</f>
        <v>0</v>
      </c>
      <c r="H24" s="2">
        <f>'Input data'!$C35/6</f>
        <v>0</v>
      </c>
      <c r="I24" s="2">
        <f>'Input data'!$D35/6</f>
        <v>0</v>
      </c>
      <c r="J24" s="2">
        <f>'Input data'!$D35/6</f>
        <v>0</v>
      </c>
      <c r="K24" s="2">
        <f>'Input data'!$D35/6</f>
        <v>0</v>
      </c>
      <c r="L24" s="2">
        <f>'Input data'!$D35/6</f>
        <v>0</v>
      </c>
      <c r="M24" s="2">
        <f>'Input data'!$D35/6</f>
        <v>0</v>
      </c>
      <c r="N24" s="2">
        <f>'Input data'!$D35/6</f>
        <v>0</v>
      </c>
      <c r="O24" s="2">
        <f t="shared" si="1"/>
        <v>0</v>
      </c>
    </row>
    <row r="25" spans="1:15" ht="12.75">
      <c r="A25" s="16" t="s">
        <v>35</v>
      </c>
      <c r="C25" s="2">
        <f>'Input data'!$C36/6</f>
        <v>0</v>
      </c>
      <c r="D25" s="2">
        <f>'Input data'!$C36/6</f>
        <v>0</v>
      </c>
      <c r="E25" s="2">
        <f>'Input data'!$C36/6</f>
        <v>0</v>
      </c>
      <c r="F25" s="2">
        <f>'Input data'!$C36/6</f>
        <v>0</v>
      </c>
      <c r="G25" s="2">
        <f>'Input data'!$C36/6</f>
        <v>0</v>
      </c>
      <c r="H25" s="2">
        <f>'Input data'!$C36/6</f>
        <v>0</v>
      </c>
      <c r="I25" s="2">
        <f>'Input data'!$D36/6</f>
        <v>0</v>
      </c>
      <c r="J25" s="2">
        <f>'Input data'!$D36/6</f>
        <v>0</v>
      </c>
      <c r="K25" s="2">
        <f>'Input data'!$D36/6</f>
        <v>0</v>
      </c>
      <c r="L25" s="2">
        <f>'Input data'!$D36/6</f>
        <v>0</v>
      </c>
      <c r="M25" s="2">
        <f>'Input data'!$D36/6</f>
        <v>0</v>
      </c>
      <c r="N25" s="2">
        <f>'Input data'!$D36/6</f>
        <v>0</v>
      </c>
      <c r="O25" s="2">
        <f t="shared" si="1"/>
        <v>0</v>
      </c>
    </row>
    <row r="26" spans="1:15" ht="12.75">
      <c r="A26" s="16" t="s">
        <v>36</v>
      </c>
      <c r="C26" s="2">
        <f>'Input data'!$C37/6</f>
        <v>0</v>
      </c>
      <c r="D26" s="2">
        <f>'Input data'!$C37/6</f>
        <v>0</v>
      </c>
      <c r="E26" s="2">
        <f>'Input data'!$C37/6</f>
        <v>0</v>
      </c>
      <c r="F26" s="2">
        <f>'Input data'!$C37/6</f>
        <v>0</v>
      </c>
      <c r="G26" s="2">
        <f>'Input data'!$C37/6</f>
        <v>0</v>
      </c>
      <c r="H26" s="2">
        <f>'Input data'!$C37/6</f>
        <v>0</v>
      </c>
      <c r="I26" s="2">
        <f>'Input data'!$D37/6</f>
        <v>0</v>
      </c>
      <c r="J26" s="2">
        <f>'Input data'!$D37/6</f>
        <v>0</v>
      </c>
      <c r="K26" s="2">
        <f>'Input data'!$D37/6</f>
        <v>0</v>
      </c>
      <c r="L26" s="2">
        <f>'Input data'!$D37/6</f>
        <v>0</v>
      </c>
      <c r="M26" s="2">
        <f>'Input data'!$D37/6</f>
        <v>0</v>
      </c>
      <c r="N26" s="2">
        <f>'Input data'!$D37/6</f>
        <v>0</v>
      </c>
      <c r="O26" s="2">
        <f t="shared" si="1"/>
        <v>0</v>
      </c>
    </row>
    <row r="27" spans="1:15" ht="12.75">
      <c r="A27" s="16" t="s">
        <v>37</v>
      </c>
      <c r="C27" s="2">
        <f>'Input data'!$C38/6</f>
        <v>0</v>
      </c>
      <c r="D27" s="2">
        <f>'Input data'!$C38/6</f>
        <v>0</v>
      </c>
      <c r="E27" s="2">
        <f>'Input data'!$C38/6</f>
        <v>0</v>
      </c>
      <c r="F27" s="2">
        <f>'Input data'!$C38/6</f>
        <v>0</v>
      </c>
      <c r="G27" s="2">
        <f>'Input data'!$C38/6</f>
        <v>0</v>
      </c>
      <c r="H27" s="2">
        <f>'Input data'!$C38/6</f>
        <v>0</v>
      </c>
      <c r="I27" s="2">
        <f>'Input data'!$D38/6</f>
        <v>0</v>
      </c>
      <c r="J27" s="2">
        <f>'Input data'!$D38/6</f>
        <v>0</v>
      </c>
      <c r="K27" s="2">
        <f>'Input data'!$D38/6</f>
        <v>0</v>
      </c>
      <c r="L27" s="2">
        <f>'Input data'!$D38/6</f>
        <v>0</v>
      </c>
      <c r="M27" s="2">
        <f>'Input data'!$D38/6</f>
        <v>0</v>
      </c>
      <c r="N27" s="2">
        <f>'Input data'!$D38/6</f>
        <v>0</v>
      </c>
      <c r="O27" s="2">
        <f t="shared" si="1"/>
        <v>0</v>
      </c>
    </row>
    <row r="28" spans="1:15" ht="12.75">
      <c r="A28" s="16" t="s">
        <v>38</v>
      </c>
      <c r="C28" s="2">
        <f>'Input data'!$C39/6</f>
        <v>0</v>
      </c>
      <c r="D28" s="2">
        <f>'Input data'!$C39/6</f>
        <v>0</v>
      </c>
      <c r="E28" s="2">
        <f>'Input data'!$C39/6</f>
        <v>0</v>
      </c>
      <c r="F28" s="2">
        <f>'Input data'!$C39/6</f>
        <v>0</v>
      </c>
      <c r="G28" s="2">
        <f>'Input data'!$C39/6</f>
        <v>0</v>
      </c>
      <c r="H28" s="2">
        <f>'Input data'!$C39/6</f>
        <v>0</v>
      </c>
      <c r="I28" s="2">
        <f>'Input data'!$D39/6</f>
        <v>0</v>
      </c>
      <c r="J28" s="2">
        <f>'Input data'!$D39/6</f>
        <v>0</v>
      </c>
      <c r="K28" s="2">
        <f>'Input data'!$D39/6</f>
        <v>0</v>
      </c>
      <c r="L28" s="2">
        <f>'Input data'!$D39/6</f>
        <v>0</v>
      </c>
      <c r="M28" s="2">
        <f>'Input data'!$D39/6</f>
        <v>0</v>
      </c>
      <c r="N28" s="2">
        <f>'Input data'!$D39/6</f>
        <v>0</v>
      </c>
      <c r="O28" s="2">
        <f t="shared" si="1"/>
        <v>0</v>
      </c>
    </row>
    <row r="29" spans="1:15" ht="12.75">
      <c r="A29" s="16" t="s">
        <v>39</v>
      </c>
      <c r="C29" s="2">
        <f>'Input data'!$C40/6</f>
        <v>0</v>
      </c>
      <c r="D29" s="2">
        <f>'Input data'!$C40/6</f>
        <v>0</v>
      </c>
      <c r="E29" s="2">
        <f>'Input data'!$C40/6</f>
        <v>0</v>
      </c>
      <c r="F29" s="2">
        <f>'Input data'!$C40/6</f>
        <v>0</v>
      </c>
      <c r="G29" s="2">
        <f>'Input data'!$C40/6</f>
        <v>0</v>
      </c>
      <c r="H29" s="2">
        <f>'Input data'!$C40/6</f>
        <v>0</v>
      </c>
      <c r="I29" s="2">
        <f>'Input data'!$D40/6</f>
        <v>0</v>
      </c>
      <c r="J29" s="2">
        <f>'Input data'!$D40/6</f>
        <v>0</v>
      </c>
      <c r="K29" s="2">
        <f>'Input data'!$D40/6</f>
        <v>0</v>
      </c>
      <c r="L29" s="2">
        <f>'Input data'!$D40/6</f>
        <v>0</v>
      </c>
      <c r="M29" s="2">
        <f>'Input data'!$D40/6</f>
        <v>0</v>
      </c>
      <c r="N29" s="2">
        <f>'Input data'!$D40/6</f>
        <v>0</v>
      </c>
      <c r="O29" s="2">
        <f t="shared" si="1"/>
        <v>0</v>
      </c>
    </row>
    <row r="30" spans="1:15" ht="12.75">
      <c r="A30" s="11" t="s">
        <v>40</v>
      </c>
      <c r="B30" s="2">
        <f>'Input data'!B42</f>
        <v>0</v>
      </c>
      <c r="C30" s="2">
        <f>'Input data'!$C41/6</f>
        <v>0</v>
      </c>
      <c r="D30" s="2">
        <f>'Input data'!$C41/6</f>
        <v>0</v>
      </c>
      <c r="E30" s="2">
        <f>'Input data'!$C41/6</f>
        <v>0</v>
      </c>
      <c r="F30" s="2">
        <f>'Input data'!$C41/6</f>
        <v>0</v>
      </c>
      <c r="G30" s="2">
        <f>'Input data'!$C41/6</f>
        <v>0</v>
      </c>
      <c r="H30" s="2">
        <f>'Input data'!$C41/6</f>
        <v>0</v>
      </c>
      <c r="I30" s="2">
        <f>'Input data'!$D41/6</f>
        <v>0</v>
      </c>
      <c r="J30" s="2">
        <f>'Input data'!$D41/6</f>
        <v>0</v>
      </c>
      <c r="K30" s="2">
        <f>'Input data'!$D41/6</f>
        <v>0</v>
      </c>
      <c r="L30" s="2">
        <f>'Input data'!$D41/6</f>
        <v>0</v>
      </c>
      <c r="M30" s="2">
        <f>'Input data'!$D41/6</f>
        <v>0</v>
      </c>
      <c r="N30" s="2">
        <f>'Input data'!$D41/6</f>
        <v>0</v>
      </c>
      <c r="O30" s="2">
        <f t="shared" si="1"/>
        <v>0</v>
      </c>
    </row>
    <row r="31" spans="1:15" ht="12.75">
      <c r="A31" s="2" t="s">
        <v>42</v>
      </c>
      <c r="C31" s="2">
        <f>'Input data'!$C43/6</f>
        <v>0</v>
      </c>
      <c r="D31" s="2">
        <f>'Input data'!$C43/6</f>
        <v>0</v>
      </c>
      <c r="E31" s="2">
        <f>'Input data'!$C43/6</f>
        <v>0</v>
      </c>
      <c r="F31" s="2">
        <f>'Input data'!$C43/6</f>
        <v>0</v>
      </c>
      <c r="G31" s="2">
        <f>'Input data'!$C43/6</f>
        <v>0</v>
      </c>
      <c r="H31" s="2">
        <f>'Input data'!$C43/6</f>
        <v>0</v>
      </c>
      <c r="I31" s="2">
        <f>'Input data'!$D43/6</f>
        <v>0</v>
      </c>
      <c r="J31" s="2">
        <f>'Input data'!$D43/6</f>
        <v>0</v>
      </c>
      <c r="K31" s="2">
        <f>'Input data'!$D43/6</f>
        <v>0</v>
      </c>
      <c r="L31" s="2">
        <f>'Input data'!$D43/6</f>
        <v>0</v>
      </c>
      <c r="M31" s="2">
        <f>'Input data'!$D43/6</f>
        <v>0</v>
      </c>
      <c r="N31" s="2">
        <f>'Input data'!$D43/6</f>
        <v>0</v>
      </c>
      <c r="O31" s="2">
        <f t="shared" si="1"/>
        <v>0</v>
      </c>
    </row>
    <row r="32" spans="1:15" ht="12.75">
      <c r="A32" s="2" t="s">
        <v>65</v>
      </c>
      <c r="C32" s="2">
        <f>C9*'Input data'!$B$47</f>
        <v>0</v>
      </c>
      <c r="D32" s="2">
        <f>D9*'Input data'!$B$47</f>
        <v>0</v>
      </c>
      <c r="E32" s="2">
        <f>E9*'Input data'!$B$47</f>
        <v>0</v>
      </c>
      <c r="F32" s="2">
        <f>F9*'Input data'!$B$47</f>
        <v>0</v>
      </c>
      <c r="G32" s="2">
        <f>G9*'Input data'!$B$47</f>
        <v>0</v>
      </c>
      <c r="H32" s="2">
        <f>H9*'Input data'!$B$47</f>
        <v>0</v>
      </c>
      <c r="I32" s="2">
        <f>I9*'Input data'!$B$47</f>
        <v>0</v>
      </c>
      <c r="J32" s="2">
        <f>J9*'Input data'!$B$47</f>
        <v>0</v>
      </c>
      <c r="K32" s="2">
        <f>K9*'Input data'!$B$47</f>
        <v>0</v>
      </c>
      <c r="L32" s="2">
        <f>L9*'Input data'!$B$47</f>
        <v>0</v>
      </c>
      <c r="M32" s="2">
        <f>M9*'Input data'!$B$47</f>
        <v>0</v>
      </c>
      <c r="N32" s="2">
        <f>N9*'Input data'!$B$47</f>
        <v>0</v>
      </c>
      <c r="O32" s="2">
        <f t="shared" si="1"/>
        <v>0</v>
      </c>
    </row>
    <row r="33" spans="1:15" ht="12.75">
      <c r="A33" s="2" t="s">
        <v>43</v>
      </c>
      <c r="C33" s="2">
        <f>'Input data'!$C44/6</f>
        <v>0</v>
      </c>
      <c r="D33" s="2">
        <f>'Input data'!$C44/6</f>
        <v>0</v>
      </c>
      <c r="E33" s="2">
        <f>'Input data'!$C44/6</f>
        <v>0</v>
      </c>
      <c r="F33" s="2">
        <f>'Input data'!$C44/6</f>
        <v>0</v>
      </c>
      <c r="G33" s="2">
        <f>'Input data'!$C44/6</f>
        <v>0</v>
      </c>
      <c r="H33" s="2">
        <f>'Input data'!$C44/6</f>
        <v>0</v>
      </c>
      <c r="I33" s="2">
        <f>'Input data'!$D44/6</f>
        <v>0</v>
      </c>
      <c r="J33" s="2">
        <f>'Input data'!$D44/6</f>
        <v>0</v>
      </c>
      <c r="K33" s="2">
        <f>'Input data'!$D44/6</f>
        <v>0</v>
      </c>
      <c r="L33" s="2">
        <f>'Input data'!$D44/6</f>
        <v>0</v>
      </c>
      <c r="M33" s="2">
        <f>'Input data'!$D44/6</f>
        <v>0</v>
      </c>
      <c r="N33" s="2">
        <f>'Input data'!$D44/6</f>
        <v>0</v>
      </c>
      <c r="O33" s="2">
        <f t="shared" si="1"/>
        <v>0</v>
      </c>
    </row>
    <row r="34" spans="1:15" ht="12.75">
      <c r="A34" s="2" t="s">
        <v>66</v>
      </c>
      <c r="B34" s="2">
        <f>($B$10*11%)/12</f>
        <v>0</v>
      </c>
      <c r="C34" s="2">
        <f aca="true" t="shared" si="2" ref="C34:N34">($B$10*11%)/12</f>
        <v>0</v>
      </c>
      <c r="D34" s="2">
        <f t="shared" si="2"/>
        <v>0</v>
      </c>
      <c r="E34" s="2">
        <f t="shared" si="2"/>
        <v>0</v>
      </c>
      <c r="F34" s="2">
        <f t="shared" si="2"/>
        <v>0</v>
      </c>
      <c r="G34" s="2">
        <f t="shared" si="2"/>
        <v>0</v>
      </c>
      <c r="H34" s="2">
        <f t="shared" si="2"/>
        <v>0</v>
      </c>
      <c r="I34" s="2">
        <f t="shared" si="2"/>
        <v>0</v>
      </c>
      <c r="J34" s="2">
        <f t="shared" si="2"/>
        <v>0</v>
      </c>
      <c r="K34" s="2">
        <f t="shared" si="2"/>
        <v>0</v>
      </c>
      <c r="L34" s="2">
        <f t="shared" si="2"/>
        <v>0</v>
      </c>
      <c r="M34" s="2">
        <f t="shared" si="2"/>
        <v>0</v>
      </c>
      <c r="N34" s="2">
        <f t="shared" si="2"/>
        <v>0</v>
      </c>
      <c r="O34" s="2">
        <f t="shared" si="1"/>
        <v>0</v>
      </c>
    </row>
    <row r="36" spans="1:15" ht="12.75">
      <c r="A36" s="1" t="s">
        <v>67</v>
      </c>
      <c r="B36" s="18">
        <f aca="true" t="shared" si="3" ref="B36:N36">SUM(B15:B34)</f>
        <v>0</v>
      </c>
      <c r="C36" s="18">
        <f t="shared" si="3"/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  <c r="O36" s="18">
        <f>SUM(B36:N36)</f>
        <v>0</v>
      </c>
    </row>
    <row r="38" spans="1:15" ht="12.75">
      <c r="A38" s="1" t="s">
        <v>68</v>
      </c>
      <c r="B38" s="19">
        <f aca="true" t="shared" si="4" ref="B38:N38">B12-B36</f>
        <v>0</v>
      </c>
      <c r="C38" s="19">
        <f t="shared" si="4"/>
        <v>0</v>
      </c>
      <c r="D38" s="19">
        <f t="shared" si="4"/>
        <v>0</v>
      </c>
      <c r="E38" s="19">
        <f t="shared" si="4"/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19">
        <f t="shared" si="4"/>
        <v>0</v>
      </c>
      <c r="O38" s="19">
        <f>SUM(B38:N38)</f>
        <v>0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 t="s">
        <v>69</v>
      </c>
      <c r="B40" s="19">
        <f>B38</f>
        <v>0</v>
      </c>
      <c r="C40" s="19">
        <f>B38+C38</f>
        <v>0</v>
      </c>
      <c r="D40" s="19">
        <f aca="true" t="shared" si="5" ref="D40:N40">C40+D38</f>
        <v>0</v>
      </c>
      <c r="E40" s="19">
        <f t="shared" si="5"/>
        <v>0</v>
      </c>
      <c r="F40" s="19">
        <f t="shared" si="5"/>
        <v>0</v>
      </c>
      <c r="G40" s="19">
        <f t="shared" si="5"/>
        <v>0</v>
      </c>
      <c r="H40" s="19">
        <f t="shared" si="5"/>
        <v>0</v>
      </c>
      <c r="I40" s="19">
        <f t="shared" si="5"/>
        <v>0</v>
      </c>
      <c r="J40" s="19">
        <f t="shared" si="5"/>
        <v>0</v>
      </c>
      <c r="K40" s="19">
        <f t="shared" si="5"/>
        <v>0</v>
      </c>
      <c r="L40" s="19">
        <f t="shared" si="5"/>
        <v>0</v>
      </c>
      <c r="M40" s="19">
        <f t="shared" si="5"/>
        <v>0</v>
      </c>
      <c r="N40" s="19">
        <f t="shared" si="5"/>
        <v>0</v>
      </c>
      <c r="O40" s="19">
        <f>N40</f>
        <v>0</v>
      </c>
    </row>
    <row r="41" ht="12.75">
      <c r="A41" s="13" t="s">
        <v>70</v>
      </c>
    </row>
  </sheetData>
  <sheetProtection/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9">
      <selection activeCell="E63" sqref="E63"/>
    </sheetView>
  </sheetViews>
  <sheetFormatPr defaultColWidth="9.140625" defaultRowHeight="12.75"/>
  <cols>
    <col min="1" max="1" width="36.7109375" style="2" customWidth="1"/>
    <col min="2" max="16384" width="9.140625" style="2" customWidth="1"/>
  </cols>
  <sheetData>
    <row r="1" ht="12.75">
      <c r="A1" s="1" t="str">
        <f>'Input data'!B12&amp;" - YEAR ONE PROJECTED CASH FLOW"</f>
        <v>Business name - YEAR ONE PROJECTED CASH FLOW</v>
      </c>
    </row>
    <row r="2" ht="12.75">
      <c r="A2" s="11" t="s">
        <v>71</v>
      </c>
    </row>
    <row r="3" spans="2:15" ht="12.75">
      <c r="B3" s="17" t="s">
        <v>49</v>
      </c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17" t="s">
        <v>58</v>
      </c>
      <c r="L3" s="17" t="s">
        <v>59</v>
      </c>
      <c r="M3" s="17" t="s">
        <v>60</v>
      </c>
      <c r="N3" s="17" t="s">
        <v>61</v>
      </c>
      <c r="O3" s="17" t="s">
        <v>62</v>
      </c>
    </row>
    <row r="5" ht="12.75">
      <c r="A5" s="1" t="s">
        <v>17</v>
      </c>
    </row>
    <row r="6" spans="1:15" ht="12.75">
      <c r="A6" s="2" t="s">
        <v>18</v>
      </c>
      <c r="B6" s="2">
        <f>'Regular cash flow'!B6</f>
        <v>0</v>
      </c>
      <c r="O6" s="2">
        <f>SUM(B6:N6)</f>
        <v>0</v>
      </c>
    </row>
    <row r="7" spans="1:15" ht="12.75">
      <c r="A7" s="11" t="s">
        <v>63</v>
      </c>
      <c r="B7" s="2">
        <f>'Regular cash flow'!B7</f>
        <v>0</v>
      </c>
      <c r="O7" s="2">
        <f>SUM(B7:N7)</f>
        <v>0</v>
      </c>
    </row>
    <row r="8" spans="1:15" ht="12.75">
      <c r="A8" s="11" t="s">
        <v>20</v>
      </c>
      <c r="B8" s="2">
        <f>'Regular cash flow'!B8</f>
        <v>0</v>
      </c>
      <c r="O8" s="2">
        <f>SUM(B8:N8)</f>
        <v>0</v>
      </c>
    </row>
    <row r="9" spans="1:15" ht="12.75">
      <c r="A9" s="2" t="s">
        <v>21</v>
      </c>
      <c r="C9" s="2">
        <f>'Regular cash flow'!C9*(1-'Input data'!$B$50)</f>
        <v>0</v>
      </c>
      <c r="D9" s="2">
        <f>'Regular cash flow'!D9*(1-'Input data'!$B$50)</f>
        <v>0</v>
      </c>
      <c r="E9" s="2">
        <f>'Regular cash flow'!E9*(1-'Input data'!$B$50)</f>
        <v>0</v>
      </c>
      <c r="F9" s="2">
        <f>'Regular cash flow'!F9*(1-'Input data'!$B$50)</f>
        <v>0</v>
      </c>
      <c r="G9" s="2">
        <f>'Regular cash flow'!G9*(1-'Input data'!$B$50)</f>
        <v>0</v>
      </c>
      <c r="H9" s="2">
        <f>'Regular cash flow'!H9*(1-'Input data'!$B$50)</f>
        <v>0</v>
      </c>
      <c r="I9" s="2">
        <f>'Regular cash flow'!I9*(1-'Input data'!$B$50)</f>
        <v>0</v>
      </c>
      <c r="J9" s="2">
        <f>'Regular cash flow'!J9*(1-'Input data'!$B$50)</f>
        <v>0</v>
      </c>
      <c r="K9" s="2">
        <f>'Regular cash flow'!K9*(1-'Input data'!$B$50)</f>
        <v>0</v>
      </c>
      <c r="L9" s="2">
        <f>'Regular cash flow'!L9*(1-'Input data'!$B$50)</f>
        <v>0</v>
      </c>
      <c r="M9" s="2">
        <f>'Regular cash flow'!M9*(1-'Input data'!$B$50)</f>
        <v>0</v>
      </c>
      <c r="N9" s="2">
        <f>'Regular cash flow'!N9*(1-'Input data'!$B$50)</f>
        <v>0</v>
      </c>
      <c r="O9" s="2">
        <f>SUM(B9:N9)</f>
        <v>0</v>
      </c>
    </row>
    <row r="10" spans="1:15" ht="12.75">
      <c r="A10" s="11" t="s">
        <v>22</v>
      </c>
      <c r="B10" s="2">
        <f>'Regular cash flow'!B10</f>
        <v>0</v>
      </c>
      <c r="O10" s="2">
        <f>SUM(B10:N10)</f>
        <v>0</v>
      </c>
    </row>
    <row r="11" ht="12.75">
      <c r="A11" s="11"/>
    </row>
    <row r="12" spans="1:15" ht="12.75">
      <c r="A12" s="1" t="s">
        <v>64</v>
      </c>
      <c r="B12" s="18">
        <f aca="true" t="shared" si="0" ref="B12:N12">SUM(B6:B10)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>SUM(B12:N12)</f>
        <v>0</v>
      </c>
    </row>
    <row r="14" ht="12.75">
      <c r="A14" s="1" t="s">
        <v>23</v>
      </c>
    </row>
    <row r="15" spans="1:15" ht="12.75">
      <c r="A15" s="11" t="s">
        <v>24</v>
      </c>
      <c r="C15" s="2">
        <f>'Regular cash flow'!C15</f>
        <v>0</v>
      </c>
      <c r="D15" s="2">
        <f>'Regular cash flow'!D15</f>
        <v>0</v>
      </c>
      <c r="E15" s="2">
        <f>'Regular cash flow'!E15</f>
        <v>0</v>
      </c>
      <c r="F15" s="2">
        <f>'Regular cash flow'!F15</f>
        <v>0</v>
      </c>
      <c r="G15" s="2">
        <f>'Regular cash flow'!G15</f>
        <v>0</v>
      </c>
      <c r="H15" s="2">
        <f>'Regular cash flow'!H15</f>
        <v>0</v>
      </c>
      <c r="I15" s="2">
        <f>'Regular cash flow'!I15</f>
        <v>0</v>
      </c>
      <c r="J15" s="2">
        <f>'Regular cash flow'!J15</f>
        <v>0</v>
      </c>
      <c r="K15" s="2">
        <f>'Regular cash flow'!K15</f>
        <v>0</v>
      </c>
      <c r="L15" s="2">
        <f>'Regular cash flow'!L15</f>
        <v>0</v>
      </c>
      <c r="M15" s="2">
        <f>'Regular cash flow'!M15</f>
        <v>0</v>
      </c>
      <c r="N15" s="2">
        <f>'Regular cash flow'!N15</f>
        <v>0</v>
      </c>
      <c r="O15" s="2">
        <f aca="true" t="shared" si="1" ref="O15:O34">SUM(B15:N15)</f>
        <v>0</v>
      </c>
    </row>
    <row r="16" spans="1:15" ht="12.75">
      <c r="A16" s="2" t="s">
        <v>25</v>
      </c>
      <c r="B16" s="2">
        <f>'Regular cash flow'!B16</f>
        <v>0</v>
      </c>
      <c r="O16" s="2">
        <f t="shared" si="1"/>
        <v>0</v>
      </c>
    </row>
    <row r="17" spans="1:15" ht="12.75">
      <c r="A17" s="2" t="s">
        <v>26</v>
      </c>
      <c r="C17" s="2">
        <f>'Regular cash flow'!C17</f>
        <v>0</v>
      </c>
      <c r="D17" s="2">
        <f>'Regular cash flow'!D17</f>
        <v>0</v>
      </c>
      <c r="E17" s="2">
        <f>'Regular cash flow'!E17</f>
        <v>0</v>
      </c>
      <c r="F17" s="2">
        <f>'Regular cash flow'!F17</f>
        <v>0</v>
      </c>
      <c r="G17" s="2">
        <f>'Regular cash flow'!G17</f>
        <v>0</v>
      </c>
      <c r="H17" s="2">
        <f>'Regular cash flow'!H17</f>
        <v>0</v>
      </c>
      <c r="I17" s="2">
        <f>'Regular cash flow'!I17</f>
        <v>0</v>
      </c>
      <c r="J17" s="2">
        <f>'Regular cash flow'!J17</f>
        <v>0</v>
      </c>
      <c r="K17" s="2">
        <f>'Regular cash flow'!K17</f>
        <v>0</v>
      </c>
      <c r="L17" s="2">
        <f>'Regular cash flow'!L17</f>
        <v>0</v>
      </c>
      <c r="M17" s="2">
        <f>'Regular cash flow'!M17</f>
        <v>0</v>
      </c>
      <c r="N17" s="2">
        <f>'Regular cash flow'!N17</f>
        <v>0</v>
      </c>
      <c r="O17" s="2">
        <f t="shared" si="1"/>
        <v>0</v>
      </c>
    </row>
    <row r="18" ht="12.75">
      <c r="A18" s="13" t="s">
        <v>28</v>
      </c>
    </row>
    <row r="19" spans="1:15" ht="12.75">
      <c r="A19" s="14" t="s">
        <v>29</v>
      </c>
      <c r="C19" s="2">
        <f>'Regular cash flow'!C19</f>
        <v>0</v>
      </c>
      <c r="D19" s="2">
        <f>'Regular cash flow'!D19</f>
        <v>0</v>
      </c>
      <c r="E19" s="2">
        <f>'Regular cash flow'!E19</f>
        <v>0</v>
      </c>
      <c r="F19" s="2">
        <f>'Regular cash flow'!F19</f>
        <v>0</v>
      </c>
      <c r="G19" s="2">
        <f>'Regular cash flow'!G19</f>
        <v>0</v>
      </c>
      <c r="H19" s="2">
        <f>'Regular cash flow'!H19</f>
        <v>0</v>
      </c>
      <c r="I19" s="2">
        <f>'Regular cash flow'!I19</f>
        <v>0</v>
      </c>
      <c r="J19" s="2">
        <f>'Regular cash flow'!J19</f>
        <v>0</v>
      </c>
      <c r="K19" s="2">
        <f>'Regular cash flow'!K19</f>
        <v>0</v>
      </c>
      <c r="L19" s="2">
        <f>'Regular cash flow'!L19</f>
        <v>0</v>
      </c>
      <c r="M19" s="2">
        <f>'Regular cash flow'!M19</f>
        <v>0</v>
      </c>
      <c r="N19" s="2">
        <f>'Regular cash flow'!N19</f>
        <v>0</v>
      </c>
      <c r="O19" s="2">
        <f t="shared" si="1"/>
        <v>0</v>
      </c>
    </row>
    <row r="20" spans="1:15" ht="12.75">
      <c r="A20" s="16" t="s">
        <v>30</v>
      </c>
      <c r="C20" s="2">
        <f>'Regular cash flow'!C20</f>
        <v>0</v>
      </c>
      <c r="D20" s="2">
        <f>'Regular cash flow'!D20</f>
        <v>0</v>
      </c>
      <c r="E20" s="2">
        <f>'Regular cash flow'!E20</f>
        <v>0</v>
      </c>
      <c r="F20" s="2">
        <f>'Regular cash flow'!F20</f>
        <v>0</v>
      </c>
      <c r="G20" s="2">
        <f>'Regular cash flow'!G20</f>
        <v>0</v>
      </c>
      <c r="H20" s="2">
        <f>'Regular cash flow'!H20</f>
        <v>0</v>
      </c>
      <c r="I20" s="2">
        <f>'Regular cash flow'!I20</f>
        <v>0</v>
      </c>
      <c r="J20" s="2">
        <f>'Regular cash flow'!J20</f>
        <v>0</v>
      </c>
      <c r="K20" s="2">
        <f>'Regular cash flow'!K20</f>
        <v>0</v>
      </c>
      <c r="L20" s="2">
        <f>'Regular cash flow'!L20</f>
        <v>0</v>
      </c>
      <c r="M20" s="2">
        <f>'Regular cash flow'!M20</f>
        <v>0</v>
      </c>
      <c r="N20" s="2">
        <f>'Regular cash flow'!N20</f>
        <v>0</v>
      </c>
      <c r="O20" s="2">
        <f t="shared" si="1"/>
        <v>0</v>
      </c>
    </row>
    <row r="21" spans="1:15" ht="12.75">
      <c r="A21" s="16" t="s">
        <v>31</v>
      </c>
      <c r="C21" s="2">
        <f>'Regular cash flow'!C21</f>
        <v>0</v>
      </c>
      <c r="D21" s="2">
        <f>'Regular cash flow'!D21</f>
        <v>0</v>
      </c>
      <c r="E21" s="2">
        <f>'Regular cash flow'!E21</f>
        <v>0</v>
      </c>
      <c r="F21" s="2">
        <f>'Regular cash flow'!F21</f>
        <v>0</v>
      </c>
      <c r="G21" s="2">
        <f>'Regular cash flow'!G21</f>
        <v>0</v>
      </c>
      <c r="H21" s="2">
        <f>'Regular cash flow'!H21</f>
        <v>0</v>
      </c>
      <c r="I21" s="2">
        <f>'Regular cash flow'!I21</f>
        <v>0</v>
      </c>
      <c r="J21" s="2">
        <f>'Regular cash flow'!J21</f>
        <v>0</v>
      </c>
      <c r="K21" s="2">
        <f>'Regular cash flow'!K21</f>
        <v>0</v>
      </c>
      <c r="L21" s="2">
        <f>'Regular cash flow'!L21</f>
        <v>0</v>
      </c>
      <c r="M21" s="2">
        <f>'Regular cash flow'!M21</f>
        <v>0</v>
      </c>
      <c r="N21" s="2">
        <f>'Regular cash flow'!N21</f>
        <v>0</v>
      </c>
      <c r="O21" s="2">
        <f t="shared" si="1"/>
        <v>0</v>
      </c>
    </row>
    <row r="22" spans="1:15" ht="12.75">
      <c r="A22" s="16" t="s">
        <v>32</v>
      </c>
      <c r="C22" s="2">
        <f>'Regular cash flow'!C22</f>
        <v>0</v>
      </c>
      <c r="D22" s="2">
        <f>'Regular cash flow'!D22</f>
        <v>0</v>
      </c>
      <c r="E22" s="2">
        <f>'Regular cash flow'!E22</f>
        <v>0</v>
      </c>
      <c r="F22" s="2">
        <f>'Regular cash flow'!F22</f>
        <v>0</v>
      </c>
      <c r="G22" s="2">
        <f>'Regular cash flow'!G22</f>
        <v>0</v>
      </c>
      <c r="H22" s="2">
        <f>'Regular cash flow'!H22</f>
        <v>0</v>
      </c>
      <c r="I22" s="2">
        <f>'Regular cash flow'!I22</f>
        <v>0</v>
      </c>
      <c r="J22" s="2">
        <f>'Regular cash flow'!J22</f>
        <v>0</v>
      </c>
      <c r="K22" s="2">
        <f>'Regular cash flow'!K22</f>
        <v>0</v>
      </c>
      <c r="L22" s="2">
        <f>'Regular cash flow'!L22</f>
        <v>0</v>
      </c>
      <c r="M22" s="2">
        <f>'Regular cash flow'!M22</f>
        <v>0</v>
      </c>
      <c r="N22" s="2">
        <f>'Regular cash flow'!N22</f>
        <v>0</v>
      </c>
      <c r="O22" s="2">
        <f t="shared" si="1"/>
        <v>0</v>
      </c>
    </row>
    <row r="23" spans="1:15" ht="12.75">
      <c r="A23" s="16" t="s">
        <v>33</v>
      </c>
      <c r="C23" s="2">
        <f>'Regular cash flow'!C23</f>
        <v>0</v>
      </c>
      <c r="D23" s="2">
        <f>'Regular cash flow'!D23</f>
        <v>0</v>
      </c>
      <c r="E23" s="2">
        <f>'Regular cash flow'!E23</f>
        <v>0</v>
      </c>
      <c r="F23" s="2">
        <f>'Regular cash flow'!F23</f>
        <v>0</v>
      </c>
      <c r="G23" s="2">
        <f>'Regular cash flow'!G23</f>
        <v>0</v>
      </c>
      <c r="H23" s="2">
        <f>'Regular cash flow'!H23</f>
        <v>0</v>
      </c>
      <c r="I23" s="2">
        <f>'Regular cash flow'!I23</f>
        <v>0</v>
      </c>
      <c r="J23" s="2">
        <f>'Regular cash flow'!J23</f>
        <v>0</v>
      </c>
      <c r="K23" s="2">
        <f>'Regular cash flow'!K23</f>
        <v>0</v>
      </c>
      <c r="L23" s="2">
        <f>'Regular cash flow'!L23</f>
        <v>0</v>
      </c>
      <c r="M23" s="2">
        <f>'Regular cash flow'!M23</f>
        <v>0</v>
      </c>
      <c r="N23" s="2">
        <f>'Regular cash flow'!N23</f>
        <v>0</v>
      </c>
      <c r="O23" s="2">
        <f t="shared" si="1"/>
        <v>0</v>
      </c>
    </row>
    <row r="24" spans="1:15" ht="12.75">
      <c r="A24" s="16" t="s">
        <v>34</v>
      </c>
      <c r="C24" s="2">
        <f>'Regular cash flow'!C24</f>
        <v>0</v>
      </c>
      <c r="D24" s="2">
        <f>'Regular cash flow'!D24</f>
        <v>0</v>
      </c>
      <c r="E24" s="2">
        <f>'Regular cash flow'!E24</f>
        <v>0</v>
      </c>
      <c r="F24" s="2">
        <f>'Regular cash flow'!F24</f>
        <v>0</v>
      </c>
      <c r="G24" s="2">
        <f>'Regular cash flow'!G24</f>
        <v>0</v>
      </c>
      <c r="H24" s="2">
        <f>'Regular cash flow'!H24</f>
        <v>0</v>
      </c>
      <c r="I24" s="2">
        <f>'Regular cash flow'!I24</f>
        <v>0</v>
      </c>
      <c r="J24" s="2">
        <f>'Regular cash flow'!J24</f>
        <v>0</v>
      </c>
      <c r="K24" s="2">
        <f>'Regular cash flow'!K24</f>
        <v>0</v>
      </c>
      <c r="L24" s="2">
        <f>'Regular cash flow'!L24</f>
        <v>0</v>
      </c>
      <c r="M24" s="2">
        <f>'Regular cash flow'!M24</f>
        <v>0</v>
      </c>
      <c r="N24" s="2">
        <f>'Regular cash flow'!N24</f>
        <v>0</v>
      </c>
      <c r="O24" s="2">
        <f t="shared" si="1"/>
        <v>0</v>
      </c>
    </row>
    <row r="25" spans="1:15" ht="12.75">
      <c r="A25" s="16" t="s">
        <v>35</v>
      </c>
      <c r="C25" s="2">
        <f>'Regular cash flow'!C25</f>
        <v>0</v>
      </c>
      <c r="D25" s="2">
        <f>'Regular cash flow'!D25</f>
        <v>0</v>
      </c>
      <c r="E25" s="2">
        <f>'Regular cash flow'!E25</f>
        <v>0</v>
      </c>
      <c r="F25" s="2">
        <f>'Regular cash flow'!F25</f>
        <v>0</v>
      </c>
      <c r="G25" s="2">
        <f>'Regular cash flow'!G25</f>
        <v>0</v>
      </c>
      <c r="H25" s="2">
        <f>'Regular cash flow'!H25</f>
        <v>0</v>
      </c>
      <c r="I25" s="2">
        <f>'Regular cash flow'!I25</f>
        <v>0</v>
      </c>
      <c r="J25" s="2">
        <f>'Regular cash flow'!J25</f>
        <v>0</v>
      </c>
      <c r="K25" s="2">
        <f>'Regular cash flow'!K25</f>
        <v>0</v>
      </c>
      <c r="L25" s="2">
        <f>'Regular cash flow'!L25</f>
        <v>0</v>
      </c>
      <c r="M25" s="2">
        <f>'Regular cash flow'!M25</f>
        <v>0</v>
      </c>
      <c r="N25" s="2">
        <f>'Regular cash flow'!N25</f>
        <v>0</v>
      </c>
      <c r="O25" s="2">
        <f t="shared" si="1"/>
        <v>0</v>
      </c>
    </row>
    <row r="26" spans="1:15" ht="12.75">
      <c r="A26" s="16" t="s">
        <v>36</v>
      </c>
      <c r="C26" s="2">
        <f>'Regular cash flow'!C26</f>
        <v>0</v>
      </c>
      <c r="D26" s="2">
        <f>'Regular cash flow'!D26</f>
        <v>0</v>
      </c>
      <c r="E26" s="2">
        <f>'Regular cash flow'!E26</f>
        <v>0</v>
      </c>
      <c r="F26" s="2">
        <f>'Regular cash flow'!F26</f>
        <v>0</v>
      </c>
      <c r="G26" s="2">
        <f>'Regular cash flow'!G26</f>
        <v>0</v>
      </c>
      <c r="H26" s="2">
        <f>'Regular cash flow'!H26</f>
        <v>0</v>
      </c>
      <c r="I26" s="2">
        <f>'Regular cash flow'!I26</f>
        <v>0</v>
      </c>
      <c r="J26" s="2">
        <f>'Regular cash flow'!J26</f>
        <v>0</v>
      </c>
      <c r="K26" s="2">
        <f>'Regular cash flow'!K26</f>
        <v>0</v>
      </c>
      <c r="L26" s="2">
        <f>'Regular cash flow'!L26</f>
        <v>0</v>
      </c>
      <c r="M26" s="2">
        <f>'Regular cash flow'!M26</f>
        <v>0</v>
      </c>
      <c r="N26" s="2">
        <f>'Regular cash flow'!N26</f>
        <v>0</v>
      </c>
      <c r="O26" s="2">
        <f t="shared" si="1"/>
        <v>0</v>
      </c>
    </row>
    <row r="27" spans="1:15" ht="12.75">
      <c r="A27" s="16" t="s">
        <v>37</v>
      </c>
      <c r="C27" s="2">
        <f>'Regular cash flow'!C27</f>
        <v>0</v>
      </c>
      <c r="D27" s="2">
        <f>'Regular cash flow'!D27</f>
        <v>0</v>
      </c>
      <c r="E27" s="2">
        <f>'Regular cash flow'!E27</f>
        <v>0</v>
      </c>
      <c r="F27" s="2">
        <f>'Regular cash flow'!F27</f>
        <v>0</v>
      </c>
      <c r="G27" s="2">
        <f>'Regular cash flow'!G27</f>
        <v>0</v>
      </c>
      <c r="H27" s="2">
        <f>'Regular cash flow'!H27</f>
        <v>0</v>
      </c>
      <c r="I27" s="2">
        <f>'Regular cash flow'!I27</f>
        <v>0</v>
      </c>
      <c r="J27" s="2">
        <f>'Regular cash flow'!J27</f>
        <v>0</v>
      </c>
      <c r="K27" s="2">
        <f>'Regular cash flow'!K27</f>
        <v>0</v>
      </c>
      <c r="L27" s="2">
        <f>'Regular cash flow'!L27</f>
        <v>0</v>
      </c>
      <c r="M27" s="2">
        <f>'Regular cash flow'!M27</f>
        <v>0</v>
      </c>
      <c r="N27" s="2">
        <f>'Regular cash flow'!N27</f>
        <v>0</v>
      </c>
      <c r="O27" s="2">
        <f t="shared" si="1"/>
        <v>0</v>
      </c>
    </row>
    <row r="28" spans="1:15" ht="12.75">
      <c r="A28" s="16" t="s">
        <v>38</v>
      </c>
      <c r="C28" s="2">
        <f>'Regular cash flow'!C28</f>
        <v>0</v>
      </c>
      <c r="D28" s="2">
        <f>'Regular cash flow'!D28</f>
        <v>0</v>
      </c>
      <c r="E28" s="2">
        <f>'Regular cash flow'!E28</f>
        <v>0</v>
      </c>
      <c r="F28" s="2">
        <f>'Regular cash flow'!F28</f>
        <v>0</v>
      </c>
      <c r="G28" s="2">
        <f>'Regular cash flow'!G28</f>
        <v>0</v>
      </c>
      <c r="H28" s="2">
        <f>'Regular cash flow'!H28</f>
        <v>0</v>
      </c>
      <c r="I28" s="2">
        <f>'Regular cash flow'!I28</f>
        <v>0</v>
      </c>
      <c r="J28" s="2">
        <f>'Regular cash flow'!J28</f>
        <v>0</v>
      </c>
      <c r="K28" s="2">
        <f>'Regular cash flow'!K28</f>
        <v>0</v>
      </c>
      <c r="L28" s="2">
        <f>'Regular cash flow'!L28</f>
        <v>0</v>
      </c>
      <c r="M28" s="2">
        <f>'Regular cash flow'!M28</f>
        <v>0</v>
      </c>
      <c r="N28" s="2">
        <f>'Regular cash flow'!N28</f>
        <v>0</v>
      </c>
      <c r="O28" s="2">
        <f t="shared" si="1"/>
        <v>0</v>
      </c>
    </row>
    <row r="29" spans="1:15" ht="12.75">
      <c r="A29" s="16" t="s">
        <v>39</v>
      </c>
      <c r="C29" s="2">
        <f>'Regular cash flow'!C29</f>
        <v>0</v>
      </c>
      <c r="D29" s="2">
        <f>'Regular cash flow'!D29</f>
        <v>0</v>
      </c>
      <c r="E29" s="2">
        <f>'Regular cash flow'!E29</f>
        <v>0</v>
      </c>
      <c r="F29" s="2">
        <f>'Regular cash flow'!F29</f>
        <v>0</v>
      </c>
      <c r="G29" s="2">
        <f>'Regular cash flow'!G29</f>
        <v>0</v>
      </c>
      <c r="H29" s="2">
        <f>'Regular cash flow'!H29</f>
        <v>0</v>
      </c>
      <c r="I29" s="2">
        <f>'Regular cash flow'!I29</f>
        <v>0</v>
      </c>
      <c r="J29" s="2">
        <f>'Regular cash flow'!J29</f>
        <v>0</v>
      </c>
      <c r="K29" s="2">
        <f>'Regular cash flow'!K29</f>
        <v>0</v>
      </c>
      <c r="L29" s="2">
        <f>'Regular cash flow'!L29</f>
        <v>0</v>
      </c>
      <c r="M29" s="2">
        <f>'Regular cash flow'!M29</f>
        <v>0</v>
      </c>
      <c r="N29" s="2">
        <f>'Regular cash flow'!N29</f>
        <v>0</v>
      </c>
      <c r="O29" s="2">
        <f t="shared" si="1"/>
        <v>0</v>
      </c>
    </row>
    <row r="30" spans="1:15" ht="12.75">
      <c r="A30" s="11" t="s">
        <v>40</v>
      </c>
      <c r="B30" s="2">
        <f>'Regular cash flow'!B30</f>
        <v>0</v>
      </c>
      <c r="C30" s="2">
        <f>'Regular cash flow'!C30</f>
        <v>0</v>
      </c>
      <c r="D30" s="2">
        <f>'Regular cash flow'!D30</f>
        <v>0</v>
      </c>
      <c r="E30" s="2">
        <f>'Regular cash flow'!E30</f>
        <v>0</v>
      </c>
      <c r="F30" s="2">
        <f>'Regular cash flow'!F30</f>
        <v>0</v>
      </c>
      <c r="G30" s="2">
        <f>'Regular cash flow'!G30</f>
        <v>0</v>
      </c>
      <c r="H30" s="2">
        <f>'Regular cash flow'!H30</f>
        <v>0</v>
      </c>
      <c r="I30" s="2">
        <f>'Regular cash flow'!I30</f>
        <v>0</v>
      </c>
      <c r="J30" s="2">
        <f>'Regular cash flow'!J30</f>
        <v>0</v>
      </c>
      <c r="K30" s="2">
        <f>'Regular cash flow'!K30</f>
        <v>0</v>
      </c>
      <c r="L30" s="2">
        <f>'Regular cash flow'!L30</f>
        <v>0</v>
      </c>
      <c r="M30" s="2">
        <f>'Regular cash flow'!M30</f>
        <v>0</v>
      </c>
      <c r="N30" s="2">
        <f>'Regular cash flow'!N30</f>
        <v>0</v>
      </c>
      <c r="O30" s="2">
        <f t="shared" si="1"/>
        <v>0</v>
      </c>
    </row>
    <row r="31" spans="1:15" ht="12.75">
      <c r="A31" s="2" t="s">
        <v>42</v>
      </c>
      <c r="C31" s="2">
        <f>'Regular cash flow'!C31</f>
        <v>0</v>
      </c>
      <c r="D31" s="2">
        <f>'Regular cash flow'!D31</f>
        <v>0</v>
      </c>
      <c r="E31" s="2">
        <f>'Regular cash flow'!E31</f>
        <v>0</v>
      </c>
      <c r="F31" s="2">
        <f>'Regular cash flow'!F31</f>
        <v>0</v>
      </c>
      <c r="G31" s="2">
        <f>'Regular cash flow'!G31</f>
        <v>0</v>
      </c>
      <c r="H31" s="2">
        <f>'Regular cash flow'!H31</f>
        <v>0</v>
      </c>
      <c r="I31" s="2">
        <f>'Regular cash flow'!I31</f>
        <v>0</v>
      </c>
      <c r="J31" s="2">
        <f>'Regular cash flow'!J31</f>
        <v>0</v>
      </c>
      <c r="K31" s="2">
        <f>'Regular cash flow'!K31</f>
        <v>0</v>
      </c>
      <c r="L31" s="2">
        <f>'Regular cash flow'!L31</f>
        <v>0</v>
      </c>
      <c r="M31" s="2">
        <f>'Regular cash flow'!M31</f>
        <v>0</v>
      </c>
      <c r="N31" s="2">
        <f>'Regular cash flow'!N31</f>
        <v>0</v>
      </c>
      <c r="O31" s="2">
        <f t="shared" si="1"/>
        <v>0</v>
      </c>
    </row>
    <row r="32" spans="1:15" ht="12.75">
      <c r="A32" s="2" t="s">
        <v>65</v>
      </c>
      <c r="C32" s="2">
        <f>C9*'Input data'!$B$47</f>
        <v>0</v>
      </c>
      <c r="D32" s="2">
        <f>D9*'Input data'!$B$47</f>
        <v>0</v>
      </c>
      <c r="E32" s="2">
        <f>E9*'Input data'!$B$47</f>
        <v>0</v>
      </c>
      <c r="F32" s="2">
        <f>F9*'Input data'!$B$47</f>
        <v>0</v>
      </c>
      <c r="G32" s="2">
        <f>G9*'Input data'!$B$47</f>
        <v>0</v>
      </c>
      <c r="H32" s="2">
        <f>H9*'Input data'!$B$47</f>
        <v>0</v>
      </c>
      <c r="I32" s="2">
        <f>I9*'Input data'!$B$47</f>
        <v>0</v>
      </c>
      <c r="J32" s="2">
        <f>J9*'Input data'!$B$47</f>
        <v>0</v>
      </c>
      <c r="K32" s="2">
        <f>K9*'Input data'!$B$47</f>
        <v>0</v>
      </c>
      <c r="L32" s="2">
        <f>L9*'Input data'!$B$47</f>
        <v>0</v>
      </c>
      <c r="M32" s="2">
        <f>M9*'Input data'!$B$47</f>
        <v>0</v>
      </c>
      <c r="N32" s="2">
        <f>N9*'Input data'!$B$47</f>
        <v>0</v>
      </c>
      <c r="O32" s="2">
        <f t="shared" si="1"/>
        <v>0</v>
      </c>
    </row>
    <row r="33" spans="1:15" ht="12.75">
      <c r="A33" s="2" t="s">
        <v>43</v>
      </c>
      <c r="C33" s="2">
        <f>'Regular cash flow'!C33</f>
        <v>0</v>
      </c>
      <c r="D33" s="2">
        <f>'Regular cash flow'!D33</f>
        <v>0</v>
      </c>
      <c r="E33" s="2">
        <f>'Regular cash flow'!E33</f>
        <v>0</v>
      </c>
      <c r="F33" s="2">
        <f>'Regular cash flow'!F33</f>
        <v>0</v>
      </c>
      <c r="G33" s="2">
        <f>'Regular cash flow'!G33</f>
        <v>0</v>
      </c>
      <c r="H33" s="2">
        <f>'Regular cash flow'!H33</f>
        <v>0</v>
      </c>
      <c r="I33" s="2">
        <f>'Regular cash flow'!I33</f>
        <v>0</v>
      </c>
      <c r="J33" s="2">
        <f>'Regular cash flow'!J33</f>
        <v>0</v>
      </c>
      <c r="K33" s="2">
        <f>'Regular cash flow'!K33</f>
        <v>0</v>
      </c>
      <c r="L33" s="2">
        <f>'Regular cash flow'!L33</f>
        <v>0</v>
      </c>
      <c r="M33" s="2">
        <f>'Regular cash flow'!M33</f>
        <v>0</v>
      </c>
      <c r="N33" s="2">
        <f>'Regular cash flow'!N33</f>
        <v>0</v>
      </c>
      <c r="O33" s="2">
        <f t="shared" si="1"/>
        <v>0</v>
      </c>
    </row>
    <row r="34" spans="1:15" ht="12.75">
      <c r="A34" s="2" t="s">
        <v>66</v>
      </c>
      <c r="B34" s="2">
        <f>'Regular cash flow'!B34</f>
        <v>0</v>
      </c>
      <c r="C34" s="2">
        <f>'Regular cash flow'!C34</f>
        <v>0</v>
      </c>
      <c r="D34" s="2">
        <f>'Regular cash flow'!D34</f>
        <v>0</v>
      </c>
      <c r="E34" s="2">
        <f>'Regular cash flow'!E34</f>
        <v>0</v>
      </c>
      <c r="F34" s="2">
        <f>'Regular cash flow'!F34</f>
        <v>0</v>
      </c>
      <c r="G34" s="2">
        <f>'Regular cash flow'!G34</f>
        <v>0</v>
      </c>
      <c r="H34" s="2">
        <f>'Regular cash flow'!H34</f>
        <v>0</v>
      </c>
      <c r="I34" s="2">
        <f>'Regular cash flow'!I34</f>
        <v>0</v>
      </c>
      <c r="J34" s="2">
        <f>'Regular cash flow'!J34</f>
        <v>0</v>
      </c>
      <c r="K34" s="2">
        <f>'Regular cash flow'!K34</f>
        <v>0</v>
      </c>
      <c r="L34" s="2">
        <f>'Regular cash flow'!L34</f>
        <v>0</v>
      </c>
      <c r="M34" s="2">
        <f>'Regular cash flow'!M34</f>
        <v>0</v>
      </c>
      <c r="N34" s="2">
        <f>'Regular cash flow'!N34</f>
        <v>0</v>
      </c>
      <c r="O34" s="2">
        <f t="shared" si="1"/>
        <v>0</v>
      </c>
    </row>
    <row r="36" spans="1:15" ht="12.75">
      <c r="A36" s="1" t="s">
        <v>67</v>
      </c>
      <c r="B36" s="18">
        <f aca="true" t="shared" si="2" ref="B36:N36">SUM(B15:B34)</f>
        <v>0</v>
      </c>
      <c r="C36" s="18">
        <f t="shared" si="2"/>
        <v>0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>SUM(B36:N36)</f>
        <v>0</v>
      </c>
    </row>
    <row r="38" spans="1:15" ht="12.75">
      <c r="A38" s="1" t="s">
        <v>68</v>
      </c>
      <c r="B38" s="19">
        <f aca="true" t="shared" si="3" ref="B38:N38">B12-B36</f>
        <v>0</v>
      </c>
      <c r="C38" s="19">
        <f t="shared" si="3"/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>SUM(B38:N38)</f>
        <v>0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 t="s">
        <v>69</v>
      </c>
      <c r="B40" s="19">
        <f>B38</f>
        <v>0</v>
      </c>
      <c r="C40" s="19">
        <f>B38+C38</f>
        <v>0</v>
      </c>
      <c r="D40" s="19">
        <f aca="true" t="shared" si="4" ref="D40:N40">C40+D38</f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0</v>
      </c>
      <c r="J40" s="19">
        <f t="shared" si="4"/>
        <v>0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19">
        <f t="shared" si="4"/>
        <v>0</v>
      </c>
      <c r="O40" s="19">
        <f>N40</f>
        <v>0</v>
      </c>
    </row>
    <row r="41" ht="12.75">
      <c r="A41" s="13" t="s">
        <v>72</v>
      </c>
    </row>
  </sheetData>
  <sheetProtection/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PageLayoutView="0" workbookViewId="0" topLeftCell="A16">
      <selection activeCell="A1" sqref="A1"/>
    </sheetView>
  </sheetViews>
  <sheetFormatPr defaultColWidth="9.140625" defaultRowHeight="12.75"/>
  <cols>
    <col min="1" max="1" width="36.7109375" style="2" customWidth="1"/>
    <col min="2" max="3" width="8.421875" style="2" customWidth="1"/>
    <col min="4" max="4" width="8.421875" style="6" customWidth="1"/>
    <col min="5" max="5" width="8.421875" style="2" customWidth="1"/>
    <col min="6" max="6" width="8.421875" style="6" customWidth="1"/>
    <col min="7" max="7" width="8.421875" style="2" customWidth="1"/>
    <col min="8" max="8" width="8.421875" style="6" customWidth="1"/>
    <col min="9" max="9" width="8.421875" style="2" customWidth="1"/>
    <col min="10" max="10" width="8.421875" style="6" customWidth="1"/>
    <col min="11" max="11" width="8.421875" style="2" customWidth="1"/>
    <col min="12" max="12" width="8.421875" style="6" customWidth="1"/>
    <col min="13" max="13" width="8.421875" style="2" customWidth="1"/>
    <col min="14" max="14" width="8.421875" style="6" customWidth="1"/>
    <col min="15" max="15" width="8.421875" style="2" customWidth="1"/>
    <col min="16" max="16" width="8.421875" style="6" customWidth="1"/>
    <col min="17" max="17" width="8.421875" style="2" customWidth="1"/>
    <col min="18" max="18" width="8.421875" style="6" customWidth="1"/>
    <col min="19" max="19" width="8.421875" style="2" customWidth="1"/>
    <col min="20" max="20" width="8.421875" style="6" customWidth="1"/>
    <col min="21" max="21" width="8.421875" style="2" customWidth="1"/>
    <col min="22" max="22" width="8.421875" style="6" customWidth="1"/>
    <col min="23" max="23" width="8.421875" style="2" customWidth="1"/>
    <col min="24" max="24" width="8.421875" style="6" customWidth="1"/>
    <col min="25" max="26" width="8.421875" style="2" customWidth="1"/>
    <col min="27" max="16384" width="9.140625" style="2" customWidth="1"/>
  </cols>
  <sheetData>
    <row r="1" ht="12.75">
      <c r="A1" s="1" t="str">
        <f>'Input data'!B12&amp;" - YEAR ONE PROJECTED AND ACTUAL CASH FLOW"</f>
        <v>Business name - YEAR ONE PROJECTED AND ACTUAL CASH FLOW</v>
      </c>
    </row>
    <row r="2" ht="12.75">
      <c r="A2" s="1"/>
    </row>
    <row r="3" spans="2:28" s="20" customFormat="1" ht="12.75">
      <c r="B3" s="17" t="s">
        <v>49</v>
      </c>
      <c r="C3" s="17" t="s">
        <v>50</v>
      </c>
      <c r="D3" s="21" t="s">
        <v>73</v>
      </c>
      <c r="E3" s="17" t="s">
        <v>51</v>
      </c>
      <c r="F3" s="21" t="s">
        <v>73</v>
      </c>
      <c r="G3" s="17" t="s">
        <v>52</v>
      </c>
      <c r="H3" s="21" t="s">
        <v>73</v>
      </c>
      <c r="I3" s="17" t="s">
        <v>53</v>
      </c>
      <c r="J3" s="21" t="s">
        <v>73</v>
      </c>
      <c r="K3" s="17" t="s">
        <v>54</v>
      </c>
      <c r="L3" s="21" t="s">
        <v>73</v>
      </c>
      <c r="M3" s="17" t="s">
        <v>55</v>
      </c>
      <c r="N3" s="21" t="s">
        <v>73</v>
      </c>
      <c r="O3" s="17" t="s">
        <v>56</v>
      </c>
      <c r="P3" s="21" t="s">
        <v>73</v>
      </c>
      <c r="Q3" s="17" t="s">
        <v>57</v>
      </c>
      <c r="R3" s="21" t="s">
        <v>73</v>
      </c>
      <c r="S3" s="17" t="s">
        <v>58</v>
      </c>
      <c r="T3" s="21" t="s">
        <v>73</v>
      </c>
      <c r="U3" s="17" t="s">
        <v>59</v>
      </c>
      <c r="V3" s="21" t="s">
        <v>73</v>
      </c>
      <c r="W3" s="17" t="s">
        <v>60</v>
      </c>
      <c r="X3" s="21" t="s">
        <v>73</v>
      </c>
      <c r="Y3" s="17" t="s">
        <v>61</v>
      </c>
      <c r="Z3" s="17" t="s">
        <v>73</v>
      </c>
      <c r="AA3" s="17" t="s">
        <v>62</v>
      </c>
      <c r="AB3" s="17" t="s">
        <v>73</v>
      </c>
    </row>
    <row r="5" ht="12.75">
      <c r="A5" s="1" t="s">
        <v>17</v>
      </c>
    </row>
    <row r="6" spans="1:28" ht="12.75">
      <c r="A6" s="2" t="s">
        <v>18</v>
      </c>
      <c r="B6" s="2">
        <f>'Regular cash flow'!B6</f>
        <v>0</v>
      </c>
      <c r="AA6" s="2">
        <f>SUM(B6,C6,E6,G6,I6,K6,M6,O6,Q6,S6,U6,W6,Y6)</f>
        <v>0</v>
      </c>
      <c r="AB6" s="2">
        <f>SUM(B6,D6,F6,H6,J6,L6,N6,P6,R6,T6,V6,X6,Z6)</f>
        <v>0</v>
      </c>
    </row>
    <row r="7" spans="1:28" ht="12.75">
      <c r="A7" s="11" t="s">
        <v>63</v>
      </c>
      <c r="B7" s="2">
        <f>'Regular cash flow'!B7</f>
        <v>0</v>
      </c>
      <c r="AA7" s="2">
        <f>SUM(B7,C7,E7,G7,I7,K7,M7,O7,Q7,S7,U7,W7,Y7)</f>
        <v>0</v>
      </c>
      <c r="AB7" s="2">
        <f>SUM(B7,D7,F7,H7,J7,L7,N7,P7,R7,T7,V7,X7,Z7)</f>
        <v>0</v>
      </c>
    </row>
    <row r="8" spans="1:28" ht="12.75">
      <c r="A8" s="11" t="s">
        <v>20</v>
      </c>
      <c r="B8" s="2">
        <f>'Regular cash flow'!B8</f>
        <v>0</v>
      </c>
      <c r="AA8" s="2">
        <f>SUM(B8,C8,E8,G8,I8,K8,M8,O8,Q8,S8,U8,W8,Y8)</f>
        <v>0</v>
      </c>
      <c r="AB8" s="2">
        <f>SUM(B8,D8,F8,H8,J8,L8,N8,P8,R8,T8,V8,X8,Z8)</f>
        <v>0</v>
      </c>
    </row>
    <row r="9" spans="1:28" ht="12.75">
      <c r="A9" s="2" t="s">
        <v>21</v>
      </c>
      <c r="C9" s="2">
        <f>'Regular cash flow'!C9</f>
        <v>0</v>
      </c>
      <c r="D9" s="2"/>
      <c r="E9" s="2">
        <f>'Regular cash flow'!D9</f>
        <v>0</v>
      </c>
      <c r="F9" s="2"/>
      <c r="G9" s="2">
        <f>'Regular cash flow'!E9</f>
        <v>0</v>
      </c>
      <c r="H9" s="2"/>
      <c r="I9" s="2">
        <f>'Regular cash flow'!F9</f>
        <v>0</v>
      </c>
      <c r="J9" s="2"/>
      <c r="K9" s="2">
        <f>'Regular cash flow'!G9</f>
        <v>0</v>
      </c>
      <c r="L9" s="2"/>
      <c r="M9" s="2">
        <f>'Regular cash flow'!H9</f>
        <v>0</v>
      </c>
      <c r="N9" s="2"/>
      <c r="O9" s="2">
        <f>'Regular cash flow'!I9</f>
        <v>0</v>
      </c>
      <c r="P9" s="2"/>
      <c r="Q9" s="2">
        <f>'Regular cash flow'!J9</f>
        <v>0</v>
      </c>
      <c r="R9" s="2"/>
      <c r="S9" s="2">
        <f>'Regular cash flow'!K9</f>
        <v>0</v>
      </c>
      <c r="T9" s="2"/>
      <c r="U9" s="2">
        <f>'Regular cash flow'!L9</f>
        <v>0</v>
      </c>
      <c r="V9" s="2"/>
      <c r="W9" s="2">
        <f>'Regular cash flow'!M9</f>
        <v>0</v>
      </c>
      <c r="X9" s="2"/>
      <c r="Y9" s="2">
        <f>'Regular cash flow'!N9</f>
        <v>0</v>
      </c>
      <c r="AA9" s="2">
        <f>SUM(B9,C9,E9,G9,I9,K9,M9,O9,Q9,S9,U9,W9,Y9)</f>
        <v>0</v>
      </c>
      <c r="AB9" s="2">
        <f>SUM(B9,D9,F9,H9,J9,L9,N9,P9,R9,T9,V9,X9,Z9)</f>
        <v>0</v>
      </c>
    </row>
    <row r="10" spans="1:28" ht="12.75">
      <c r="A10" s="11" t="s">
        <v>22</v>
      </c>
      <c r="B10" s="2">
        <f>'Regular cash flow'!B10</f>
        <v>0</v>
      </c>
      <c r="AA10" s="2">
        <f>SUM(B10,C10,E10,G10,I10,K10,M10,O10,Q10,S10,U10,W10,Y10)</f>
        <v>0</v>
      </c>
      <c r="AB10" s="2">
        <f>SUM(B10,D10,F10,H10,J10,L10,N10,P10,R10,T10,V10,X10,Z10)</f>
        <v>0</v>
      </c>
    </row>
    <row r="11" ht="12.75">
      <c r="A11" s="11"/>
    </row>
    <row r="12" spans="1:28" ht="12.75">
      <c r="A12" s="1" t="s">
        <v>64</v>
      </c>
      <c r="B12" s="18">
        <f>SUM(B6:B10)</f>
        <v>0</v>
      </c>
      <c r="C12" s="18">
        <f>SUM(C6:C10)</f>
        <v>0</v>
      </c>
      <c r="D12" s="18">
        <f aca="true" t="shared" si="0" ref="D12:Z12">SUM(D6:D10)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>SUM(B12,C12,E12,G12,I12,K12,M12,O12,Q12,S12,U12,W12,Y12)</f>
        <v>0</v>
      </c>
      <c r="AB12" s="18">
        <f>SUM(B12,D12,F12,H12,J12,L12,N12,P12,R12,T12,V12,X12,Z12)</f>
        <v>0</v>
      </c>
    </row>
    <row r="14" ht="12.75">
      <c r="A14" s="1" t="s">
        <v>23</v>
      </c>
    </row>
    <row r="15" spans="1:28" ht="12.75">
      <c r="A15" s="11" t="s">
        <v>24</v>
      </c>
      <c r="C15" s="2">
        <f>'Regular cash flow'!C15</f>
        <v>0</v>
      </c>
      <c r="E15" s="2">
        <f>'Regular cash flow'!D15</f>
        <v>0</v>
      </c>
      <c r="G15" s="2">
        <f>'Regular cash flow'!E15</f>
        <v>0</v>
      </c>
      <c r="I15" s="2">
        <f>'Regular cash flow'!F15</f>
        <v>0</v>
      </c>
      <c r="K15" s="2">
        <f>'Regular cash flow'!G15</f>
        <v>0</v>
      </c>
      <c r="M15" s="2">
        <f>'Regular cash flow'!H15</f>
        <v>0</v>
      </c>
      <c r="O15" s="2">
        <f>'Regular cash flow'!I15</f>
        <v>0</v>
      </c>
      <c r="Q15" s="2">
        <f>'Regular cash flow'!J15</f>
        <v>0</v>
      </c>
      <c r="S15" s="2">
        <f>'Regular cash flow'!K15</f>
        <v>0</v>
      </c>
      <c r="U15" s="2">
        <f>'Regular cash flow'!L15</f>
        <v>0</v>
      </c>
      <c r="W15" s="2">
        <f>'Regular cash flow'!M15</f>
        <v>0</v>
      </c>
      <c r="Y15" s="2">
        <f>'Regular cash flow'!N15</f>
        <v>0</v>
      </c>
      <c r="AA15" s="2">
        <f>SUM(B15,C15,E15,G15,I15,K15,M15,O15,Q15,S15,U15,W15,Y15)</f>
        <v>0</v>
      </c>
      <c r="AB15" s="2">
        <f aca="true" t="shared" si="1" ref="AB15:AB34">SUM(B15,D15,F15,H15,J15,L15,N15,P15,R15,T15,V15,X15,Z15)</f>
        <v>0</v>
      </c>
    </row>
    <row r="16" spans="1:28" ht="12.75">
      <c r="A16" s="2" t="s">
        <v>25</v>
      </c>
      <c r="B16" s="2">
        <f>'Regular cash flow'!B16</f>
        <v>0</v>
      </c>
      <c r="AA16" s="2">
        <f>SUM(B16,C16,E16,G16,I16,K16,M16,O16,Q16,S16,U16,W16,Y16)</f>
        <v>0</v>
      </c>
      <c r="AB16" s="2">
        <f t="shared" si="1"/>
        <v>0</v>
      </c>
    </row>
    <row r="17" spans="1:28" ht="12.75">
      <c r="A17" s="2" t="s">
        <v>26</v>
      </c>
      <c r="C17" s="2">
        <f>'Regular cash flow'!C17</f>
        <v>0</v>
      </c>
      <c r="E17" s="2">
        <f>'Regular cash flow'!D17</f>
        <v>0</v>
      </c>
      <c r="G17" s="2">
        <f>'Regular cash flow'!E17</f>
        <v>0</v>
      </c>
      <c r="I17" s="2">
        <f>'Regular cash flow'!F17</f>
        <v>0</v>
      </c>
      <c r="K17" s="2">
        <f>'Regular cash flow'!G17</f>
        <v>0</v>
      </c>
      <c r="M17" s="2">
        <f>'Regular cash flow'!H17</f>
        <v>0</v>
      </c>
      <c r="O17" s="2">
        <f>'Regular cash flow'!I17</f>
        <v>0</v>
      </c>
      <c r="Q17" s="2">
        <f>'Regular cash flow'!J17</f>
        <v>0</v>
      </c>
      <c r="S17" s="2">
        <f>'Regular cash flow'!K17</f>
        <v>0</v>
      </c>
      <c r="U17" s="2">
        <f>'Regular cash flow'!L17</f>
        <v>0</v>
      </c>
      <c r="W17" s="2">
        <f>'Regular cash flow'!M17</f>
        <v>0</v>
      </c>
      <c r="Y17" s="2">
        <f>'Regular cash flow'!N17</f>
        <v>0</v>
      </c>
      <c r="AA17" s="2">
        <f>SUM(B17,C17,E17,G17,I17,K17,M17,O17,Q17,S17,U17,W17,Y17)</f>
        <v>0</v>
      </c>
      <c r="AB17" s="2">
        <f t="shared" si="1"/>
        <v>0</v>
      </c>
    </row>
    <row r="18" spans="1:28" ht="12.75">
      <c r="A18" s="13" t="s">
        <v>28</v>
      </c>
      <c r="AB18" s="2">
        <f t="shared" si="1"/>
        <v>0</v>
      </c>
    </row>
    <row r="19" spans="1:28" ht="12.75">
      <c r="A19" s="14" t="s">
        <v>29</v>
      </c>
      <c r="C19" s="2">
        <f>'Regular cash flow'!C19</f>
        <v>0</v>
      </c>
      <c r="E19" s="2">
        <f>'Regular cash flow'!D19</f>
        <v>0</v>
      </c>
      <c r="G19" s="2">
        <f>'Regular cash flow'!E19</f>
        <v>0</v>
      </c>
      <c r="I19" s="2">
        <f>'Regular cash flow'!F19</f>
        <v>0</v>
      </c>
      <c r="K19" s="2">
        <f>'Regular cash flow'!G19</f>
        <v>0</v>
      </c>
      <c r="M19" s="2">
        <f>'Regular cash flow'!H19</f>
        <v>0</v>
      </c>
      <c r="O19" s="2">
        <f>'Regular cash flow'!I19</f>
        <v>0</v>
      </c>
      <c r="Q19" s="2">
        <f>'Regular cash flow'!J19</f>
        <v>0</v>
      </c>
      <c r="S19" s="2">
        <f>'Regular cash flow'!K19</f>
        <v>0</v>
      </c>
      <c r="U19" s="2">
        <f>'Regular cash flow'!L19</f>
        <v>0</v>
      </c>
      <c r="W19" s="2">
        <f>'Regular cash flow'!M19</f>
        <v>0</v>
      </c>
      <c r="Y19" s="2">
        <f>'Regular cash flow'!N19</f>
        <v>0</v>
      </c>
      <c r="AA19" s="2">
        <f aca="true" t="shared" si="2" ref="AA19:AA34">SUM(B19,C19,E19,G19,I19,K19,M19,O19,Q19,S19,U19,W19,Y19)</f>
        <v>0</v>
      </c>
      <c r="AB19" s="2">
        <f t="shared" si="1"/>
        <v>0</v>
      </c>
    </row>
    <row r="20" spans="1:28" ht="12.75">
      <c r="A20" s="16" t="s">
        <v>30</v>
      </c>
      <c r="C20" s="2">
        <f>'Regular cash flow'!C20</f>
        <v>0</v>
      </c>
      <c r="E20" s="2">
        <f>'Regular cash flow'!D20</f>
        <v>0</v>
      </c>
      <c r="G20" s="2">
        <f>'Regular cash flow'!E20</f>
        <v>0</v>
      </c>
      <c r="I20" s="2">
        <f>'Regular cash flow'!F20</f>
        <v>0</v>
      </c>
      <c r="K20" s="2">
        <f>'Regular cash flow'!G20</f>
        <v>0</v>
      </c>
      <c r="M20" s="2">
        <f>'Regular cash flow'!H20</f>
        <v>0</v>
      </c>
      <c r="O20" s="2">
        <f>'Regular cash flow'!I20</f>
        <v>0</v>
      </c>
      <c r="Q20" s="2">
        <f>'Regular cash flow'!J20</f>
        <v>0</v>
      </c>
      <c r="S20" s="2">
        <f>'Regular cash flow'!K20</f>
        <v>0</v>
      </c>
      <c r="U20" s="2">
        <f>'Regular cash flow'!L20</f>
        <v>0</v>
      </c>
      <c r="W20" s="2">
        <f>'Regular cash flow'!M20</f>
        <v>0</v>
      </c>
      <c r="Y20" s="2">
        <f>'Regular cash flow'!N20</f>
        <v>0</v>
      </c>
      <c r="AA20" s="2">
        <f t="shared" si="2"/>
        <v>0</v>
      </c>
      <c r="AB20" s="2">
        <f t="shared" si="1"/>
        <v>0</v>
      </c>
    </row>
    <row r="21" spans="1:28" ht="12.75">
      <c r="A21" s="16" t="s">
        <v>31</v>
      </c>
      <c r="C21" s="2">
        <f>'Regular cash flow'!C21</f>
        <v>0</v>
      </c>
      <c r="E21" s="2">
        <f>'Regular cash flow'!D21</f>
        <v>0</v>
      </c>
      <c r="G21" s="2">
        <f>'Regular cash flow'!E21</f>
        <v>0</v>
      </c>
      <c r="I21" s="2">
        <f>'Regular cash flow'!F21</f>
        <v>0</v>
      </c>
      <c r="K21" s="2">
        <f>'Regular cash flow'!G21</f>
        <v>0</v>
      </c>
      <c r="M21" s="2">
        <f>'Regular cash flow'!H21</f>
        <v>0</v>
      </c>
      <c r="O21" s="2">
        <f>'Regular cash flow'!I21</f>
        <v>0</v>
      </c>
      <c r="Q21" s="2">
        <f>'Regular cash flow'!J21</f>
        <v>0</v>
      </c>
      <c r="S21" s="2">
        <f>'Regular cash flow'!K21</f>
        <v>0</v>
      </c>
      <c r="U21" s="2">
        <f>'Regular cash flow'!L21</f>
        <v>0</v>
      </c>
      <c r="W21" s="2">
        <f>'Regular cash flow'!M21</f>
        <v>0</v>
      </c>
      <c r="Y21" s="2">
        <f>'Regular cash flow'!N21</f>
        <v>0</v>
      </c>
      <c r="AA21" s="2">
        <f t="shared" si="2"/>
        <v>0</v>
      </c>
      <c r="AB21" s="2">
        <f t="shared" si="1"/>
        <v>0</v>
      </c>
    </row>
    <row r="22" spans="1:28" ht="12.75">
      <c r="A22" s="16" t="s">
        <v>32</v>
      </c>
      <c r="C22" s="2">
        <f>'Regular cash flow'!C22</f>
        <v>0</v>
      </c>
      <c r="E22" s="2">
        <f>'Regular cash flow'!D22</f>
        <v>0</v>
      </c>
      <c r="G22" s="2">
        <f>'Regular cash flow'!E22</f>
        <v>0</v>
      </c>
      <c r="I22" s="2">
        <f>'Regular cash flow'!F22</f>
        <v>0</v>
      </c>
      <c r="K22" s="2">
        <f>'Regular cash flow'!G22</f>
        <v>0</v>
      </c>
      <c r="M22" s="2">
        <f>'Regular cash flow'!H22</f>
        <v>0</v>
      </c>
      <c r="O22" s="2">
        <f>'Regular cash flow'!I22</f>
        <v>0</v>
      </c>
      <c r="Q22" s="2">
        <f>'Regular cash flow'!J22</f>
        <v>0</v>
      </c>
      <c r="S22" s="2">
        <f>'Regular cash flow'!K22</f>
        <v>0</v>
      </c>
      <c r="U22" s="2">
        <f>'Regular cash flow'!L22</f>
        <v>0</v>
      </c>
      <c r="W22" s="2">
        <f>'Regular cash flow'!M22</f>
        <v>0</v>
      </c>
      <c r="Y22" s="2">
        <f>'Regular cash flow'!N22</f>
        <v>0</v>
      </c>
      <c r="AA22" s="2">
        <f t="shared" si="2"/>
        <v>0</v>
      </c>
      <c r="AB22" s="2">
        <f t="shared" si="1"/>
        <v>0</v>
      </c>
    </row>
    <row r="23" spans="1:28" ht="12.75">
      <c r="A23" s="16" t="s">
        <v>33</v>
      </c>
      <c r="C23" s="2">
        <f>'Regular cash flow'!C23</f>
        <v>0</v>
      </c>
      <c r="E23" s="2">
        <f>'Regular cash flow'!D23</f>
        <v>0</v>
      </c>
      <c r="G23" s="2">
        <f>'Regular cash flow'!E23</f>
        <v>0</v>
      </c>
      <c r="I23" s="2">
        <f>'Regular cash flow'!F23</f>
        <v>0</v>
      </c>
      <c r="K23" s="2">
        <f>'Regular cash flow'!G23</f>
        <v>0</v>
      </c>
      <c r="M23" s="2">
        <f>'Regular cash flow'!H23</f>
        <v>0</v>
      </c>
      <c r="O23" s="2">
        <f>'Regular cash flow'!I23</f>
        <v>0</v>
      </c>
      <c r="Q23" s="2">
        <f>'Regular cash flow'!J23</f>
        <v>0</v>
      </c>
      <c r="S23" s="2">
        <f>'Regular cash flow'!K23</f>
        <v>0</v>
      </c>
      <c r="U23" s="2">
        <f>'Regular cash flow'!L23</f>
        <v>0</v>
      </c>
      <c r="W23" s="2">
        <f>'Regular cash flow'!M23</f>
        <v>0</v>
      </c>
      <c r="Y23" s="2">
        <f>'Regular cash flow'!N23</f>
        <v>0</v>
      </c>
      <c r="AA23" s="2">
        <f t="shared" si="2"/>
        <v>0</v>
      </c>
      <c r="AB23" s="2">
        <f t="shared" si="1"/>
        <v>0</v>
      </c>
    </row>
    <row r="24" spans="1:28" ht="12.75">
      <c r="A24" s="16" t="s">
        <v>34</v>
      </c>
      <c r="C24" s="2">
        <f>'Regular cash flow'!C24</f>
        <v>0</v>
      </c>
      <c r="E24" s="2">
        <f>'Regular cash flow'!D24</f>
        <v>0</v>
      </c>
      <c r="G24" s="2">
        <f>'Regular cash flow'!E24</f>
        <v>0</v>
      </c>
      <c r="I24" s="2">
        <f>'Regular cash flow'!F24</f>
        <v>0</v>
      </c>
      <c r="K24" s="2">
        <f>'Regular cash flow'!G24</f>
        <v>0</v>
      </c>
      <c r="M24" s="2">
        <f>'Regular cash flow'!H24</f>
        <v>0</v>
      </c>
      <c r="O24" s="2">
        <f>'Regular cash flow'!I24</f>
        <v>0</v>
      </c>
      <c r="Q24" s="2">
        <f>'Regular cash flow'!J24</f>
        <v>0</v>
      </c>
      <c r="S24" s="2">
        <f>'Regular cash flow'!K24</f>
        <v>0</v>
      </c>
      <c r="U24" s="2">
        <f>'Regular cash flow'!L24</f>
        <v>0</v>
      </c>
      <c r="W24" s="2">
        <f>'Regular cash flow'!M24</f>
        <v>0</v>
      </c>
      <c r="Y24" s="2">
        <f>'Regular cash flow'!N24</f>
        <v>0</v>
      </c>
      <c r="AA24" s="2">
        <f t="shared" si="2"/>
        <v>0</v>
      </c>
      <c r="AB24" s="2">
        <f t="shared" si="1"/>
        <v>0</v>
      </c>
    </row>
    <row r="25" spans="1:28" ht="12.75">
      <c r="A25" s="16" t="s">
        <v>35</v>
      </c>
      <c r="C25" s="2">
        <f>'Regular cash flow'!C25</f>
        <v>0</v>
      </c>
      <c r="E25" s="2">
        <f>'Regular cash flow'!D25</f>
        <v>0</v>
      </c>
      <c r="G25" s="2">
        <f>'Regular cash flow'!E25</f>
        <v>0</v>
      </c>
      <c r="I25" s="2">
        <f>'Regular cash flow'!F25</f>
        <v>0</v>
      </c>
      <c r="K25" s="2">
        <f>'Regular cash flow'!G25</f>
        <v>0</v>
      </c>
      <c r="M25" s="2">
        <f>'Regular cash flow'!H25</f>
        <v>0</v>
      </c>
      <c r="O25" s="2">
        <f>'Regular cash flow'!I25</f>
        <v>0</v>
      </c>
      <c r="Q25" s="2">
        <f>'Regular cash flow'!J25</f>
        <v>0</v>
      </c>
      <c r="S25" s="2">
        <f>'Regular cash flow'!K25</f>
        <v>0</v>
      </c>
      <c r="U25" s="2">
        <f>'Regular cash flow'!L25</f>
        <v>0</v>
      </c>
      <c r="W25" s="2">
        <f>'Regular cash flow'!M25</f>
        <v>0</v>
      </c>
      <c r="Y25" s="2">
        <f>'Regular cash flow'!N25</f>
        <v>0</v>
      </c>
      <c r="AA25" s="2">
        <f t="shared" si="2"/>
        <v>0</v>
      </c>
      <c r="AB25" s="2">
        <f t="shared" si="1"/>
        <v>0</v>
      </c>
    </row>
    <row r="26" spans="1:28" ht="12.75">
      <c r="A26" s="16" t="s">
        <v>36</v>
      </c>
      <c r="C26" s="2">
        <f>'Regular cash flow'!C26</f>
        <v>0</v>
      </c>
      <c r="E26" s="2">
        <f>'Regular cash flow'!D26</f>
        <v>0</v>
      </c>
      <c r="G26" s="2">
        <f>'Regular cash flow'!E26</f>
        <v>0</v>
      </c>
      <c r="I26" s="2">
        <f>'Regular cash flow'!F26</f>
        <v>0</v>
      </c>
      <c r="K26" s="2">
        <f>'Regular cash flow'!G26</f>
        <v>0</v>
      </c>
      <c r="M26" s="2">
        <f>'Regular cash flow'!H26</f>
        <v>0</v>
      </c>
      <c r="O26" s="2">
        <f>'Regular cash flow'!I26</f>
        <v>0</v>
      </c>
      <c r="Q26" s="2">
        <f>'Regular cash flow'!J26</f>
        <v>0</v>
      </c>
      <c r="S26" s="2">
        <f>'Regular cash flow'!K26</f>
        <v>0</v>
      </c>
      <c r="U26" s="2">
        <f>'Regular cash flow'!L26</f>
        <v>0</v>
      </c>
      <c r="W26" s="2">
        <f>'Regular cash flow'!M26</f>
        <v>0</v>
      </c>
      <c r="Y26" s="2">
        <f>'Regular cash flow'!N26</f>
        <v>0</v>
      </c>
      <c r="AA26" s="2">
        <f t="shared" si="2"/>
        <v>0</v>
      </c>
      <c r="AB26" s="2">
        <f t="shared" si="1"/>
        <v>0</v>
      </c>
    </row>
    <row r="27" spans="1:28" ht="12.75">
      <c r="A27" s="16" t="s">
        <v>37</v>
      </c>
      <c r="C27" s="2">
        <f>'Regular cash flow'!C27</f>
        <v>0</v>
      </c>
      <c r="E27" s="2">
        <f>'Regular cash flow'!D27</f>
        <v>0</v>
      </c>
      <c r="G27" s="2">
        <f>'Regular cash flow'!E27</f>
        <v>0</v>
      </c>
      <c r="I27" s="2">
        <f>'Regular cash flow'!F27</f>
        <v>0</v>
      </c>
      <c r="K27" s="2">
        <f>'Regular cash flow'!G27</f>
        <v>0</v>
      </c>
      <c r="M27" s="2">
        <f>'Regular cash flow'!H27</f>
        <v>0</v>
      </c>
      <c r="O27" s="2">
        <f>'Regular cash flow'!I27</f>
        <v>0</v>
      </c>
      <c r="Q27" s="2">
        <f>'Regular cash flow'!J27</f>
        <v>0</v>
      </c>
      <c r="S27" s="2">
        <f>'Regular cash flow'!K27</f>
        <v>0</v>
      </c>
      <c r="U27" s="2">
        <f>'Regular cash flow'!L27</f>
        <v>0</v>
      </c>
      <c r="W27" s="2">
        <f>'Regular cash flow'!M27</f>
        <v>0</v>
      </c>
      <c r="Y27" s="2">
        <f>'Regular cash flow'!N27</f>
        <v>0</v>
      </c>
      <c r="AA27" s="2">
        <f t="shared" si="2"/>
        <v>0</v>
      </c>
      <c r="AB27" s="2">
        <f t="shared" si="1"/>
        <v>0</v>
      </c>
    </row>
    <row r="28" spans="1:28" ht="12.75">
      <c r="A28" s="16" t="s">
        <v>38</v>
      </c>
      <c r="C28" s="2">
        <f>'Regular cash flow'!C28</f>
        <v>0</v>
      </c>
      <c r="E28" s="2">
        <f>'Regular cash flow'!D28</f>
        <v>0</v>
      </c>
      <c r="G28" s="2">
        <f>'Regular cash flow'!E28</f>
        <v>0</v>
      </c>
      <c r="I28" s="2">
        <f>'Regular cash flow'!F28</f>
        <v>0</v>
      </c>
      <c r="K28" s="2">
        <f>'Regular cash flow'!G28</f>
        <v>0</v>
      </c>
      <c r="M28" s="2">
        <f>'Regular cash flow'!H28</f>
        <v>0</v>
      </c>
      <c r="O28" s="2">
        <f>'Regular cash flow'!I28</f>
        <v>0</v>
      </c>
      <c r="Q28" s="2">
        <f>'Regular cash flow'!J28</f>
        <v>0</v>
      </c>
      <c r="S28" s="2">
        <f>'Regular cash flow'!K28</f>
        <v>0</v>
      </c>
      <c r="U28" s="2">
        <f>'Regular cash flow'!L28</f>
        <v>0</v>
      </c>
      <c r="W28" s="2">
        <f>'Regular cash flow'!M28</f>
        <v>0</v>
      </c>
      <c r="Y28" s="2">
        <f>'Regular cash flow'!N28</f>
        <v>0</v>
      </c>
      <c r="AA28" s="2">
        <f t="shared" si="2"/>
        <v>0</v>
      </c>
      <c r="AB28" s="2">
        <f t="shared" si="1"/>
        <v>0</v>
      </c>
    </row>
    <row r="29" spans="1:28" ht="12.75">
      <c r="A29" s="16" t="s">
        <v>39</v>
      </c>
      <c r="C29" s="2">
        <f>'Regular cash flow'!C29</f>
        <v>0</v>
      </c>
      <c r="E29" s="2">
        <f>'Regular cash flow'!D29</f>
        <v>0</v>
      </c>
      <c r="G29" s="2">
        <f>'Regular cash flow'!E29</f>
        <v>0</v>
      </c>
      <c r="I29" s="2">
        <f>'Regular cash flow'!F29</f>
        <v>0</v>
      </c>
      <c r="K29" s="2">
        <f>'Regular cash flow'!G29</f>
        <v>0</v>
      </c>
      <c r="M29" s="2">
        <f>'Regular cash flow'!H29</f>
        <v>0</v>
      </c>
      <c r="O29" s="2">
        <f>'Regular cash flow'!I29</f>
        <v>0</v>
      </c>
      <c r="Q29" s="2">
        <f>'Regular cash flow'!J29</f>
        <v>0</v>
      </c>
      <c r="S29" s="2">
        <f>'Regular cash flow'!K29</f>
        <v>0</v>
      </c>
      <c r="U29" s="2">
        <f>'Regular cash flow'!L29</f>
        <v>0</v>
      </c>
      <c r="W29" s="2">
        <f>'Regular cash flow'!M29</f>
        <v>0</v>
      </c>
      <c r="Y29" s="2">
        <f>'Regular cash flow'!N29</f>
        <v>0</v>
      </c>
      <c r="AA29" s="2">
        <f t="shared" si="2"/>
        <v>0</v>
      </c>
      <c r="AB29" s="2">
        <f t="shared" si="1"/>
        <v>0</v>
      </c>
    </row>
    <row r="30" spans="1:28" ht="12.75">
      <c r="A30" s="11" t="s">
        <v>40</v>
      </c>
      <c r="B30" s="2">
        <f>'Regular cash flow'!B30</f>
        <v>0</v>
      </c>
      <c r="C30" s="2">
        <f>'Regular cash flow'!C30</f>
        <v>0</v>
      </c>
      <c r="E30" s="2">
        <f>'Regular cash flow'!D30</f>
        <v>0</v>
      </c>
      <c r="G30" s="2">
        <f>'Regular cash flow'!E30</f>
        <v>0</v>
      </c>
      <c r="I30" s="2">
        <f>'Regular cash flow'!F30</f>
        <v>0</v>
      </c>
      <c r="K30" s="2">
        <f>'Regular cash flow'!G30</f>
        <v>0</v>
      </c>
      <c r="M30" s="2">
        <f>'Regular cash flow'!H30</f>
        <v>0</v>
      </c>
      <c r="O30" s="2">
        <f>'Regular cash flow'!I30</f>
        <v>0</v>
      </c>
      <c r="Q30" s="2">
        <f>'Regular cash flow'!J30</f>
        <v>0</v>
      </c>
      <c r="S30" s="2">
        <f>'Regular cash flow'!K30</f>
        <v>0</v>
      </c>
      <c r="U30" s="2">
        <f>'Regular cash flow'!L30</f>
        <v>0</v>
      </c>
      <c r="W30" s="2">
        <f>'Regular cash flow'!M30</f>
        <v>0</v>
      </c>
      <c r="Y30" s="2">
        <f>'Regular cash flow'!N30</f>
        <v>0</v>
      </c>
      <c r="AA30" s="2">
        <f t="shared" si="2"/>
        <v>0</v>
      </c>
      <c r="AB30" s="2">
        <f t="shared" si="1"/>
        <v>0</v>
      </c>
    </row>
    <row r="31" spans="1:28" ht="12.75">
      <c r="A31" s="2" t="s">
        <v>42</v>
      </c>
      <c r="C31" s="2">
        <f>'Regular cash flow'!C31</f>
        <v>0</v>
      </c>
      <c r="E31" s="2">
        <f>'Regular cash flow'!D31</f>
        <v>0</v>
      </c>
      <c r="G31" s="2">
        <f>'Regular cash flow'!E31</f>
        <v>0</v>
      </c>
      <c r="I31" s="2">
        <f>'Regular cash flow'!F31</f>
        <v>0</v>
      </c>
      <c r="K31" s="2">
        <f>'Regular cash flow'!G31</f>
        <v>0</v>
      </c>
      <c r="M31" s="2">
        <f>'Regular cash flow'!H31</f>
        <v>0</v>
      </c>
      <c r="O31" s="2">
        <f>'Regular cash flow'!I31</f>
        <v>0</v>
      </c>
      <c r="Q31" s="2">
        <f>'Regular cash flow'!J31</f>
        <v>0</v>
      </c>
      <c r="S31" s="2">
        <f>'Regular cash flow'!K31</f>
        <v>0</v>
      </c>
      <c r="U31" s="2">
        <f>'Regular cash flow'!L31</f>
        <v>0</v>
      </c>
      <c r="W31" s="2">
        <f>'Regular cash flow'!M31</f>
        <v>0</v>
      </c>
      <c r="Y31" s="2">
        <f>'Regular cash flow'!N31</f>
        <v>0</v>
      </c>
      <c r="AA31" s="2">
        <f t="shared" si="2"/>
        <v>0</v>
      </c>
      <c r="AB31" s="2">
        <f t="shared" si="1"/>
        <v>0</v>
      </c>
    </row>
    <row r="32" spans="1:28" ht="12.75">
      <c r="A32" s="2" t="s">
        <v>65</v>
      </c>
      <c r="C32" s="2">
        <f>'Regular cash flow'!C32</f>
        <v>0</v>
      </c>
      <c r="E32" s="2">
        <f>'Regular cash flow'!D32</f>
        <v>0</v>
      </c>
      <c r="G32" s="2">
        <f>'Regular cash flow'!E32</f>
        <v>0</v>
      </c>
      <c r="I32" s="2">
        <f>'Regular cash flow'!F32</f>
        <v>0</v>
      </c>
      <c r="K32" s="2">
        <f>'Regular cash flow'!G32</f>
        <v>0</v>
      </c>
      <c r="M32" s="2">
        <f>'Regular cash flow'!H32</f>
        <v>0</v>
      </c>
      <c r="O32" s="2">
        <f>'Regular cash flow'!I32</f>
        <v>0</v>
      </c>
      <c r="Q32" s="2">
        <f>'Regular cash flow'!J32</f>
        <v>0</v>
      </c>
      <c r="S32" s="2">
        <f>'Regular cash flow'!K32</f>
        <v>0</v>
      </c>
      <c r="U32" s="2">
        <f>'Regular cash flow'!L32</f>
        <v>0</v>
      </c>
      <c r="W32" s="2">
        <f>'Regular cash flow'!M32</f>
        <v>0</v>
      </c>
      <c r="Y32" s="2">
        <f>'Regular cash flow'!N32</f>
        <v>0</v>
      </c>
      <c r="AA32" s="2">
        <f t="shared" si="2"/>
        <v>0</v>
      </c>
      <c r="AB32" s="2">
        <f t="shared" si="1"/>
        <v>0</v>
      </c>
    </row>
    <row r="33" spans="1:28" ht="12.75">
      <c r="A33" s="2" t="s">
        <v>43</v>
      </c>
      <c r="C33" s="2">
        <f>'Regular cash flow'!C33</f>
        <v>0</v>
      </c>
      <c r="E33" s="2">
        <f>'Regular cash flow'!D33</f>
        <v>0</v>
      </c>
      <c r="G33" s="2">
        <f>'Regular cash flow'!E33</f>
        <v>0</v>
      </c>
      <c r="I33" s="2">
        <f>'Regular cash flow'!F33</f>
        <v>0</v>
      </c>
      <c r="K33" s="2">
        <f>'Regular cash flow'!G33</f>
        <v>0</v>
      </c>
      <c r="M33" s="2">
        <f>'Regular cash flow'!H33</f>
        <v>0</v>
      </c>
      <c r="O33" s="2">
        <f>'Regular cash flow'!I33</f>
        <v>0</v>
      </c>
      <c r="Q33" s="2">
        <f>'Regular cash flow'!J33</f>
        <v>0</v>
      </c>
      <c r="S33" s="2">
        <f>'Regular cash flow'!K33</f>
        <v>0</v>
      </c>
      <c r="U33" s="2">
        <f>'Regular cash flow'!L33</f>
        <v>0</v>
      </c>
      <c r="W33" s="2">
        <f>'Regular cash flow'!M33</f>
        <v>0</v>
      </c>
      <c r="Y33" s="2">
        <f>'Regular cash flow'!N33</f>
        <v>0</v>
      </c>
      <c r="AA33" s="2">
        <f t="shared" si="2"/>
        <v>0</v>
      </c>
      <c r="AB33" s="2">
        <f t="shared" si="1"/>
        <v>0</v>
      </c>
    </row>
    <row r="34" spans="1:28" ht="12.75">
      <c r="A34" s="2" t="s">
        <v>66</v>
      </c>
      <c r="B34" s="2">
        <f>'Regular cash flow'!B34</f>
        <v>0</v>
      </c>
      <c r="C34" s="2">
        <f>'Regular cash flow'!C34</f>
        <v>0</v>
      </c>
      <c r="E34" s="2">
        <f>'Regular cash flow'!D34</f>
        <v>0</v>
      </c>
      <c r="G34" s="2">
        <f>'Regular cash flow'!E34</f>
        <v>0</v>
      </c>
      <c r="I34" s="2">
        <f>'Regular cash flow'!F34</f>
        <v>0</v>
      </c>
      <c r="K34" s="2">
        <f>'Regular cash flow'!G34</f>
        <v>0</v>
      </c>
      <c r="M34" s="2">
        <f>'Regular cash flow'!H34</f>
        <v>0</v>
      </c>
      <c r="O34" s="2">
        <f>'Regular cash flow'!I34</f>
        <v>0</v>
      </c>
      <c r="Q34" s="2">
        <f>'Regular cash flow'!J34</f>
        <v>0</v>
      </c>
      <c r="S34" s="2">
        <f>'Regular cash flow'!K34</f>
        <v>0</v>
      </c>
      <c r="U34" s="2">
        <f>'Regular cash flow'!L34</f>
        <v>0</v>
      </c>
      <c r="W34" s="2">
        <f>'Regular cash flow'!M34</f>
        <v>0</v>
      </c>
      <c r="Y34" s="2">
        <f>'Regular cash flow'!N34</f>
        <v>0</v>
      </c>
      <c r="AA34" s="2">
        <f t="shared" si="2"/>
        <v>0</v>
      </c>
      <c r="AB34" s="2">
        <f t="shared" si="1"/>
        <v>0</v>
      </c>
    </row>
    <row r="36" spans="1:28" ht="12.75">
      <c r="A36" s="1" t="s">
        <v>67</v>
      </c>
      <c r="B36" s="18">
        <f aca="true" t="shared" si="3" ref="B36:Y36">SUM(B15:B34)</f>
        <v>0</v>
      </c>
      <c r="C36" s="18">
        <f t="shared" si="3"/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  <c r="O36" s="18">
        <f t="shared" si="3"/>
        <v>0</v>
      </c>
      <c r="P36" s="18">
        <f t="shared" si="3"/>
        <v>0</v>
      </c>
      <c r="Q36" s="18">
        <f t="shared" si="3"/>
        <v>0</v>
      </c>
      <c r="R36" s="18">
        <f t="shared" si="3"/>
        <v>0</v>
      </c>
      <c r="S36" s="18">
        <f t="shared" si="3"/>
        <v>0</v>
      </c>
      <c r="T36" s="18">
        <f t="shared" si="3"/>
        <v>0</v>
      </c>
      <c r="U36" s="18">
        <f t="shared" si="3"/>
        <v>0</v>
      </c>
      <c r="V36" s="18">
        <f t="shared" si="3"/>
        <v>0</v>
      </c>
      <c r="W36" s="18">
        <f t="shared" si="3"/>
        <v>0</v>
      </c>
      <c r="X36" s="18">
        <f t="shared" si="3"/>
        <v>0</v>
      </c>
      <c r="Y36" s="18">
        <f t="shared" si="3"/>
        <v>0</v>
      </c>
      <c r="Z36" s="18">
        <f>SUM(Z15:Z34)</f>
        <v>0</v>
      </c>
      <c r="AA36" s="18">
        <f>SUM(B36,C36,E36,G36,I36,K36,M36,O36,Q36,S36,U36,W36,Y36)</f>
        <v>0</v>
      </c>
      <c r="AB36" s="18">
        <f>SUM(B36,D36,F36,H36,J36,L36,N36,P36,R36,T36,V36,X36,Z36)</f>
        <v>0</v>
      </c>
    </row>
    <row r="38" spans="1:28" ht="12.75">
      <c r="A38" s="1" t="s">
        <v>68</v>
      </c>
      <c r="B38" s="19">
        <f>B12-B36</f>
        <v>0</v>
      </c>
      <c r="C38" s="19">
        <f>C12-C36</f>
        <v>0</v>
      </c>
      <c r="D38" s="19">
        <f>D12-D36</f>
        <v>0</v>
      </c>
      <c r="E38" s="19">
        <f aca="true" t="shared" si="4" ref="E38:Z38">E12-E36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19">
        <f t="shared" si="4"/>
        <v>0</v>
      </c>
      <c r="O38" s="19">
        <f t="shared" si="4"/>
        <v>0</v>
      </c>
      <c r="P38" s="19">
        <f t="shared" si="4"/>
        <v>0</v>
      </c>
      <c r="Q38" s="19">
        <f t="shared" si="4"/>
        <v>0</v>
      </c>
      <c r="R38" s="19">
        <f t="shared" si="4"/>
        <v>0</v>
      </c>
      <c r="S38" s="19">
        <f t="shared" si="4"/>
        <v>0</v>
      </c>
      <c r="T38" s="19">
        <f t="shared" si="4"/>
        <v>0</v>
      </c>
      <c r="U38" s="19">
        <f t="shared" si="4"/>
        <v>0</v>
      </c>
      <c r="V38" s="19">
        <f t="shared" si="4"/>
        <v>0</v>
      </c>
      <c r="W38" s="19">
        <f t="shared" si="4"/>
        <v>0</v>
      </c>
      <c r="X38" s="19">
        <f t="shared" si="4"/>
        <v>0</v>
      </c>
      <c r="Y38" s="19">
        <f t="shared" si="4"/>
        <v>0</v>
      </c>
      <c r="Z38" s="19">
        <f t="shared" si="4"/>
        <v>0</v>
      </c>
      <c r="AA38" s="19">
        <f>SUM(B38,C38,E38,G38,I38,K38,M38,O38,Q38,S38,U38,W38,Y38)</f>
        <v>0</v>
      </c>
      <c r="AB38" s="19">
        <f>SUM(B38,D38,F38,H38,J38,L38,N38,P38,R38,T38,V38,X38,Z38)</f>
        <v>0</v>
      </c>
    </row>
    <row r="39" spans="1:28" ht="12.75">
      <c r="A39" s="1"/>
      <c r="B39" s="1"/>
      <c r="C39" s="1"/>
      <c r="E39" s="1"/>
      <c r="G39" s="1"/>
      <c r="I39" s="1"/>
      <c r="K39" s="1"/>
      <c r="M39" s="1"/>
      <c r="O39" s="1"/>
      <c r="Q39" s="1"/>
      <c r="S39" s="1"/>
      <c r="U39" s="1"/>
      <c r="W39" s="1"/>
      <c r="Y39" s="1"/>
      <c r="AA39" s="1"/>
      <c r="AB39" s="1"/>
    </row>
    <row r="40" spans="1:28" ht="12.75">
      <c r="A40" s="1" t="s">
        <v>69</v>
      </c>
      <c r="B40" s="19">
        <f>B38</f>
        <v>0</v>
      </c>
      <c r="C40" s="19">
        <f>B38+C38</f>
        <v>0</v>
      </c>
      <c r="D40" s="19">
        <f>B38+D38</f>
        <v>0</v>
      </c>
      <c r="E40" s="19">
        <f>C40+E38</f>
        <v>0</v>
      </c>
      <c r="F40" s="19">
        <f>D40+F38</f>
        <v>0</v>
      </c>
      <c r="G40" s="19">
        <f aca="true" t="shared" si="5" ref="G40:Z40">E40+G38</f>
        <v>0</v>
      </c>
      <c r="H40" s="19">
        <f t="shared" si="5"/>
        <v>0</v>
      </c>
      <c r="I40" s="19">
        <f t="shared" si="5"/>
        <v>0</v>
      </c>
      <c r="J40" s="19">
        <f t="shared" si="5"/>
        <v>0</v>
      </c>
      <c r="K40" s="19">
        <f t="shared" si="5"/>
        <v>0</v>
      </c>
      <c r="L40" s="19">
        <f t="shared" si="5"/>
        <v>0</v>
      </c>
      <c r="M40" s="19">
        <f t="shared" si="5"/>
        <v>0</v>
      </c>
      <c r="N40" s="19">
        <f t="shared" si="5"/>
        <v>0</v>
      </c>
      <c r="O40" s="19">
        <f t="shared" si="5"/>
        <v>0</v>
      </c>
      <c r="P40" s="19">
        <f t="shared" si="5"/>
        <v>0</v>
      </c>
      <c r="Q40" s="19">
        <f t="shared" si="5"/>
        <v>0</v>
      </c>
      <c r="R40" s="19">
        <f t="shared" si="5"/>
        <v>0</v>
      </c>
      <c r="S40" s="19">
        <f t="shared" si="5"/>
        <v>0</v>
      </c>
      <c r="T40" s="19">
        <f t="shared" si="5"/>
        <v>0</v>
      </c>
      <c r="U40" s="19">
        <f t="shared" si="5"/>
        <v>0</v>
      </c>
      <c r="V40" s="19">
        <f t="shared" si="5"/>
        <v>0</v>
      </c>
      <c r="W40" s="19">
        <f t="shared" si="5"/>
        <v>0</v>
      </c>
      <c r="X40" s="19">
        <f t="shared" si="5"/>
        <v>0</v>
      </c>
      <c r="Y40" s="19">
        <f t="shared" si="5"/>
        <v>0</v>
      </c>
      <c r="Z40" s="19">
        <f t="shared" si="5"/>
        <v>0</v>
      </c>
      <c r="AA40" s="19">
        <f>Y40</f>
        <v>0</v>
      </c>
      <c r="AB40" s="19">
        <f>Z40</f>
        <v>0</v>
      </c>
    </row>
    <row r="41" ht="12.75">
      <c r="A41" s="13" t="s">
        <v>72</v>
      </c>
    </row>
  </sheetData>
  <sheetProtection/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SCOTLAND</dc:creator>
  <cp:keywords/>
  <dc:description/>
  <cp:lastModifiedBy>yleo</cp:lastModifiedBy>
  <cp:lastPrinted>2000-10-27T21:26:19Z</cp:lastPrinted>
  <dcterms:created xsi:type="dcterms:W3CDTF">2000-09-07T15:40:01Z</dcterms:created>
  <dcterms:modified xsi:type="dcterms:W3CDTF">2015-11-03T11:57:08Z</dcterms:modified>
  <cp:category/>
  <cp:version/>
  <cp:contentType/>
  <cp:contentStatus/>
</cp:coreProperties>
</file>